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53222"/>
  <mc:AlternateContent xmlns:mc="http://schemas.openxmlformats.org/markup-compatibility/2006">
    <mc:Choice Requires="x15">
      <x15ac:absPath xmlns:x15ac="http://schemas.microsoft.com/office/spreadsheetml/2010/11/ac" url="F:\Reunión Nacional Académica  2015\"/>
    </mc:Choice>
  </mc:AlternateContent>
  <bookViews>
    <workbookView xWindow="0" yWindow="0" windowWidth="20490" windowHeight="7755" tabRatio="919" activeTab="3"/>
  </bookViews>
  <sheets>
    <sheet name="ModsEnAtención" sheetId="34" r:id="rId1"/>
    <sheet name="EVIDENCIAS POR MODALIDAD" sheetId="37" r:id="rId2"/>
    <sheet name="EXÁMENES POR MODALIDAD" sheetId="36" r:id="rId3"/>
    <sheet name="NACIONAL" sheetId="33" r:id="rId4"/>
    <sheet name="AGS" sheetId="1" r:id="rId5"/>
    <sheet name="BC" sheetId="2" r:id="rId6"/>
    <sheet name="BCS" sheetId="3" r:id="rId7"/>
    <sheet name="CAMP" sheetId="4" r:id="rId8"/>
    <sheet name="COAH" sheetId="5" r:id="rId9"/>
    <sheet name="COL" sheetId="6" r:id="rId10"/>
    <sheet name="CHIS" sheetId="7" r:id="rId11"/>
    <sheet name="CHIH" sheetId="8" r:id="rId12"/>
    <sheet name="DF" sheetId="9" r:id="rId13"/>
    <sheet name="DGO" sheetId="10" r:id="rId14"/>
    <sheet name="GTO" sheetId="11" r:id="rId15"/>
    <sheet name="GRO" sheetId="12" r:id="rId16"/>
    <sheet name="HGO" sheetId="13" r:id="rId17"/>
    <sheet name="JAL" sheetId="14" r:id="rId18"/>
    <sheet name="MEX" sheetId="15" r:id="rId19"/>
    <sheet name="MICH" sheetId="16" r:id="rId20"/>
    <sheet name="MOR" sheetId="17" r:id="rId21"/>
    <sheet name="NAY" sheetId="18" r:id="rId22"/>
    <sheet name="NL" sheetId="19" r:id="rId23"/>
    <sheet name="OAX" sheetId="20" r:id="rId24"/>
    <sheet name="PUE" sheetId="21" r:id="rId25"/>
    <sheet name="QRO" sheetId="22" r:id="rId26"/>
    <sheet name="QROO" sheetId="23" r:id="rId27"/>
    <sheet name="SLP" sheetId="24" r:id="rId28"/>
    <sheet name="SIN" sheetId="25" r:id="rId29"/>
    <sheet name="SON" sheetId="26" r:id="rId30"/>
    <sheet name="TAB" sheetId="27" r:id="rId31"/>
    <sheet name="TAMPS" sheetId="28" r:id="rId32"/>
    <sheet name="TLAX" sheetId="29" r:id="rId33"/>
    <sheet name="VER" sheetId="30" r:id="rId34"/>
    <sheet name="YUC" sheetId="31" r:id="rId35"/>
    <sheet name="ZAC" sheetId="32" r:id="rId3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5" i="37" l="1"/>
  <c r="N35" i="37"/>
  <c r="L35" i="37"/>
  <c r="K35" i="37"/>
  <c r="I35" i="37"/>
  <c r="H35" i="37"/>
  <c r="F35" i="37"/>
  <c r="E35" i="37"/>
  <c r="C35" i="37"/>
  <c r="B35" i="37"/>
  <c r="R33" i="37"/>
  <c r="Q33" i="37"/>
  <c r="R32" i="37"/>
  <c r="Q32" i="37"/>
  <c r="R31" i="37"/>
  <c r="Q31" i="37"/>
  <c r="R30" i="37"/>
  <c r="Q30" i="37"/>
  <c r="R29" i="37"/>
  <c r="Q29" i="37"/>
  <c r="R28" i="37"/>
  <c r="Q28" i="37"/>
  <c r="R27" i="37"/>
  <c r="Q27" i="37"/>
  <c r="R26" i="37"/>
  <c r="Q26" i="37"/>
  <c r="R25" i="37"/>
  <c r="Q25" i="37"/>
  <c r="R24" i="37"/>
  <c r="Q24" i="37"/>
  <c r="R23" i="37"/>
  <c r="Q23" i="37"/>
  <c r="R22" i="37"/>
  <c r="Q22" i="37"/>
  <c r="R20" i="37"/>
  <c r="Q20" i="37"/>
  <c r="R19" i="37"/>
  <c r="Q19" i="37"/>
  <c r="R18" i="37"/>
  <c r="Q18" i="37"/>
  <c r="R17" i="37"/>
  <c r="Q17" i="37"/>
  <c r="R15" i="37"/>
  <c r="Q15" i="37"/>
  <c r="R14" i="37"/>
  <c r="Q14" i="37"/>
  <c r="R13" i="37"/>
  <c r="Q13" i="37"/>
  <c r="R12" i="37"/>
  <c r="Q12" i="37"/>
  <c r="R10" i="37"/>
  <c r="Q10" i="37"/>
  <c r="R9" i="37"/>
  <c r="Q9" i="37"/>
  <c r="R8" i="37"/>
  <c r="Q8" i="37"/>
  <c r="Q35" i="37" l="1"/>
  <c r="R35" i="37"/>
  <c r="B16" i="34"/>
  <c r="C16" i="34"/>
  <c r="AI16" i="34" s="1"/>
  <c r="D16" i="34"/>
  <c r="E16" i="34"/>
  <c r="F16" i="34"/>
  <c r="G16" i="34"/>
  <c r="H16" i="34"/>
  <c r="I16" i="34"/>
  <c r="J16" i="34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G18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T18" i="34"/>
  <c r="S18" i="34"/>
  <c r="R18" i="34"/>
  <c r="Q18" i="34"/>
  <c r="P18" i="34"/>
  <c r="O18" i="34"/>
  <c r="N18" i="34"/>
  <c r="M18" i="34"/>
  <c r="L18" i="34"/>
  <c r="K18" i="34"/>
  <c r="J18" i="34"/>
  <c r="I18" i="34"/>
  <c r="H18" i="34"/>
  <c r="G18" i="34"/>
  <c r="F18" i="34"/>
  <c r="E18" i="34"/>
  <c r="D18" i="34"/>
  <c r="C18" i="34"/>
  <c r="AI18" i="34" s="1"/>
  <c r="B18" i="34"/>
  <c r="AG17" i="34"/>
  <c r="AF17" i="34"/>
  <c r="AE17" i="34"/>
  <c r="AD17" i="34"/>
  <c r="AC17" i="34"/>
  <c r="AB17" i="34"/>
  <c r="AA17" i="34"/>
  <c r="Z17" i="34"/>
  <c r="Y17" i="34"/>
  <c r="X17" i="34"/>
  <c r="W17" i="34"/>
  <c r="V17" i="34"/>
  <c r="U17" i="34"/>
  <c r="T17" i="34"/>
  <c r="S17" i="34"/>
  <c r="R17" i="34"/>
  <c r="Q17" i="34"/>
  <c r="P17" i="34"/>
  <c r="O17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B17" i="34"/>
  <c r="AG15" i="34"/>
  <c r="AF15" i="34"/>
  <c r="AE15" i="34"/>
  <c r="AD15" i="34"/>
  <c r="AC15" i="34"/>
  <c r="AB15" i="34"/>
  <c r="AA15" i="34"/>
  <c r="Z15" i="34"/>
  <c r="Y15" i="34"/>
  <c r="X15" i="34"/>
  <c r="W15" i="34"/>
  <c r="V15" i="34"/>
  <c r="U15" i="34"/>
  <c r="T15" i="34"/>
  <c r="S15" i="34"/>
  <c r="R15" i="34"/>
  <c r="Q15" i="34"/>
  <c r="P15" i="34"/>
  <c r="O15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B15" i="34"/>
  <c r="AG14" i="34"/>
  <c r="AF14" i="34"/>
  <c r="AE14" i="34"/>
  <c r="AD14" i="34"/>
  <c r="AC14" i="34"/>
  <c r="AB14" i="34"/>
  <c r="AA14" i="34"/>
  <c r="Z14" i="34"/>
  <c r="Y14" i="34"/>
  <c r="X14" i="34"/>
  <c r="W14" i="34"/>
  <c r="V14" i="34"/>
  <c r="U14" i="34"/>
  <c r="T14" i="34"/>
  <c r="S14" i="34"/>
  <c r="R14" i="34"/>
  <c r="Q14" i="34"/>
  <c r="P14" i="34"/>
  <c r="O14" i="34"/>
  <c r="N14" i="34"/>
  <c r="M14" i="34"/>
  <c r="L14" i="34"/>
  <c r="K14" i="34"/>
  <c r="J14" i="34"/>
  <c r="I14" i="34"/>
  <c r="H14" i="34"/>
  <c r="G14" i="34"/>
  <c r="F14" i="34"/>
  <c r="E14" i="34"/>
  <c r="D14" i="34"/>
  <c r="C14" i="34"/>
  <c r="B14" i="34"/>
  <c r="AG13" i="34"/>
  <c r="AF13" i="34"/>
  <c r="AE13" i="34"/>
  <c r="AD13" i="34"/>
  <c r="AC13" i="34"/>
  <c r="AB13" i="34"/>
  <c r="AA13" i="34"/>
  <c r="Z13" i="34"/>
  <c r="Y13" i="34"/>
  <c r="X13" i="34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E13" i="34"/>
  <c r="D13" i="34"/>
  <c r="C13" i="34"/>
  <c r="B13" i="34"/>
  <c r="AG12" i="34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T12" i="34"/>
  <c r="S12" i="34"/>
  <c r="R12" i="34"/>
  <c r="Q12" i="34"/>
  <c r="P12" i="34"/>
  <c r="O12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B12" i="34"/>
  <c r="AG11" i="34"/>
  <c r="AF11" i="34"/>
  <c r="AE11" i="34"/>
  <c r="AD11" i="34"/>
  <c r="AC11" i="34"/>
  <c r="AB11" i="34"/>
  <c r="AA11" i="34"/>
  <c r="Z11" i="34"/>
  <c r="Y11" i="34"/>
  <c r="X11" i="34"/>
  <c r="W11" i="34"/>
  <c r="V11" i="34"/>
  <c r="U11" i="34"/>
  <c r="T11" i="34"/>
  <c r="S11" i="34"/>
  <c r="R11" i="34"/>
  <c r="Q11" i="34"/>
  <c r="P11" i="34"/>
  <c r="O11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B11" i="34"/>
  <c r="AG10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T10" i="34"/>
  <c r="S10" i="34"/>
  <c r="R10" i="34"/>
  <c r="Q10" i="34"/>
  <c r="P10" i="34"/>
  <c r="O10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B10" i="34"/>
  <c r="AG9" i="34"/>
  <c r="AF9" i="34"/>
  <c r="AE9" i="34"/>
  <c r="AD9" i="34"/>
  <c r="AC9" i="34"/>
  <c r="AB9" i="34"/>
  <c r="AA9" i="34"/>
  <c r="Z9" i="34"/>
  <c r="Y9" i="34"/>
  <c r="X9" i="34"/>
  <c r="W9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H9" i="34"/>
  <c r="G9" i="34"/>
  <c r="F9" i="34"/>
  <c r="E9" i="34"/>
  <c r="D9" i="34"/>
  <c r="C9" i="34"/>
  <c r="B9" i="34"/>
  <c r="AG8" i="34"/>
  <c r="AF8" i="34"/>
  <c r="AE8" i="34"/>
  <c r="AD8" i="34"/>
  <c r="AC8" i="34"/>
  <c r="AB8" i="34"/>
  <c r="AA8" i="34"/>
  <c r="Z8" i="34"/>
  <c r="Y8" i="34"/>
  <c r="X8" i="34"/>
  <c r="W8" i="34"/>
  <c r="V8" i="34"/>
  <c r="U8" i="34"/>
  <c r="T8" i="34"/>
  <c r="S8" i="34"/>
  <c r="R8" i="34"/>
  <c r="Q8" i="34"/>
  <c r="P8" i="34"/>
  <c r="O8" i="34"/>
  <c r="N8" i="34"/>
  <c r="M8" i="34"/>
  <c r="L8" i="34"/>
  <c r="K8" i="34"/>
  <c r="J8" i="34"/>
  <c r="I8" i="34"/>
  <c r="H8" i="34"/>
  <c r="G8" i="34"/>
  <c r="F8" i="34"/>
  <c r="E8" i="34"/>
  <c r="D8" i="34"/>
  <c r="C8" i="34"/>
  <c r="B8" i="34"/>
  <c r="AG7" i="34"/>
  <c r="AF7" i="34"/>
  <c r="AE7" i="34"/>
  <c r="AD7" i="34"/>
  <c r="AC7" i="34"/>
  <c r="AB7" i="34"/>
  <c r="AA7" i="34"/>
  <c r="AA20" i="34" s="1"/>
  <c r="Z7" i="34"/>
  <c r="Z20" i="34" s="1"/>
  <c r="Y7" i="34"/>
  <c r="Y20" i="34" s="1"/>
  <c r="X7" i="34"/>
  <c r="W7" i="34"/>
  <c r="V7" i="34"/>
  <c r="U7" i="34"/>
  <c r="U20" i="34" s="1"/>
  <c r="T7" i="34"/>
  <c r="S7" i="34"/>
  <c r="S20" i="34" s="1"/>
  <c r="R7" i="34"/>
  <c r="Q7" i="34"/>
  <c r="P7" i="34"/>
  <c r="O7" i="34"/>
  <c r="N7" i="34"/>
  <c r="M7" i="34"/>
  <c r="M20" i="34" s="1"/>
  <c r="L7" i="34"/>
  <c r="K7" i="34"/>
  <c r="K20" i="34" s="1"/>
  <c r="J7" i="34"/>
  <c r="J20" i="34" s="1"/>
  <c r="I7" i="34"/>
  <c r="H7" i="34"/>
  <c r="G7" i="34"/>
  <c r="F7" i="34"/>
  <c r="E7" i="34"/>
  <c r="E20" i="34" s="1"/>
  <c r="D7" i="34"/>
  <c r="C7" i="34"/>
  <c r="C20" i="34" s="1"/>
  <c r="B7" i="34"/>
  <c r="S38" i="36"/>
  <c r="Q38" i="36"/>
  <c r="R38" i="36" s="1"/>
  <c r="P38" i="36"/>
  <c r="N38" i="36"/>
  <c r="M38" i="36"/>
  <c r="T38" i="36" s="1"/>
  <c r="U38" i="36" s="1"/>
  <c r="K38" i="36"/>
  <c r="G38" i="36"/>
  <c r="D38" i="36"/>
  <c r="M36" i="36"/>
  <c r="L36" i="36"/>
  <c r="N36" i="36" s="1"/>
  <c r="J36" i="36"/>
  <c r="I36" i="36"/>
  <c r="K36" i="36" s="1"/>
  <c r="F36" i="36"/>
  <c r="T36" i="36" s="1"/>
  <c r="E36" i="36"/>
  <c r="C36" i="36"/>
  <c r="Q36" i="36" s="1"/>
  <c r="B36" i="36"/>
  <c r="T34" i="36"/>
  <c r="S34" i="36"/>
  <c r="Q34" i="36"/>
  <c r="P34" i="36"/>
  <c r="N34" i="36"/>
  <c r="K34" i="36"/>
  <c r="G34" i="36"/>
  <c r="D34" i="36"/>
  <c r="T33" i="36"/>
  <c r="S33" i="36"/>
  <c r="Q33" i="36"/>
  <c r="P33" i="36"/>
  <c r="N33" i="36"/>
  <c r="K33" i="36"/>
  <c r="G33" i="36"/>
  <c r="D33" i="36"/>
  <c r="T32" i="36"/>
  <c r="S32" i="36"/>
  <c r="U32" i="36" s="1"/>
  <c r="Q32" i="36"/>
  <c r="P32" i="36"/>
  <c r="R32" i="36" s="1"/>
  <c r="N32" i="36"/>
  <c r="K32" i="36"/>
  <c r="G32" i="36"/>
  <c r="D32" i="36"/>
  <c r="T31" i="36"/>
  <c r="S31" i="36"/>
  <c r="Q31" i="36"/>
  <c r="P31" i="36"/>
  <c r="N31" i="36"/>
  <c r="K31" i="36"/>
  <c r="G31" i="36"/>
  <c r="D31" i="36"/>
  <c r="T30" i="36"/>
  <c r="S30" i="36"/>
  <c r="Q30" i="36"/>
  <c r="P30" i="36"/>
  <c r="N30" i="36"/>
  <c r="K30" i="36"/>
  <c r="G30" i="36"/>
  <c r="D30" i="36"/>
  <c r="T29" i="36"/>
  <c r="S29" i="36"/>
  <c r="Q29" i="36"/>
  <c r="P29" i="36"/>
  <c r="N29" i="36"/>
  <c r="K29" i="36"/>
  <c r="G29" i="36"/>
  <c r="D29" i="36"/>
  <c r="T28" i="36"/>
  <c r="S28" i="36"/>
  <c r="Q28" i="36"/>
  <c r="P28" i="36"/>
  <c r="N28" i="36"/>
  <c r="K28" i="36"/>
  <c r="G28" i="36"/>
  <c r="D28" i="36"/>
  <c r="T27" i="36"/>
  <c r="S27" i="36"/>
  <c r="Q27" i="36"/>
  <c r="P27" i="36"/>
  <c r="N27" i="36"/>
  <c r="K27" i="36"/>
  <c r="G27" i="36"/>
  <c r="D27" i="36"/>
  <c r="T26" i="36"/>
  <c r="S26" i="36"/>
  <c r="Q26" i="36"/>
  <c r="P26" i="36"/>
  <c r="N26" i="36"/>
  <c r="K26" i="36"/>
  <c r="G26" i="36"/>
  <c r="D26" i="36"/>
  <c r="T25" i="36"/>
  <c r="S25" i="36"/>
  <c r="Q25" i="36"/>
  <c r="P25" i="36"/>
  <c r="N25" i="36"/>
  <c r="K25" i="36"/>
  <c r="G25" i="36"/>
  <c r="D25" i="36"/>
  <c r="T24" i="36"/>
  <c r="S24" i="36"/>
  <c r="Q24" i="36"/>
  <c r="P24" i="36"/>
  <c r="N24" i="36"/>
  <c r="K24" i="36"/>
  <c r="G24" i="36"/>
  <c r="D24" i="36"/>
  <c r="T23" i="36"/>
  <c r="S23" i="36"/>
  <c r="Q23" i="36"/>
  <c r="P23" i="36"/>
  <c r="N23" i="36"/>
  <c r="K23" i="36"/>
  <c r="G23" i="36"/>
  <c r="D23" i="36"/>
  <c r="T21" i="36"/>
  <c r="S21" i="36"/>
  <c r="Q21" i="36"/>
  <c r="P21" i="36"/>
  <c r="N21" i="36"/>
  <c r="K21" i="36"/>
  <c r="G21" i="36"/>
  <c r="D21" i="36"/>
  <c r="T20" i="36"/>
  <c r="S20" i="36"/>
  <c r="Q20" i="36"/>
  <c r="P20" i="36"/>
  <c r="N20" i="36"/>
  <c r="K20" i="36"/>
  <c r="G20" i="36"/>
  <c r="D20" i="36"/>
  <c r="T19" i="36"/>
  <c r="S19" i="36"/>
  <c r="Q19" i="36"/>
  <c r="P19" i="36"/>
  <c r="N19" i="36"/>
  <c r="K19" i="36"/>
  <c r="G19" i="36"/>
  <c r="D19" i="36"/>
  <c r="T18" i="36"/>
  <c r="S18" i="36"/>
  <c r="Q18" i="36"/>
  <c r="P18" i="36"/>
  <c r="N18" i="36"/>
  <c r="K18" i="36"/>
  <c r="G18" i="36"/>
  <c r="D18" i="36"/>
  <c r="T16" i="36"/>
  <c r="S16" i="36"/>
  <c r="Q16" i="36"/>
  <c r="R16" i="36" s="1"/>
  <c r="P16" i="36"/>
  <c r="N16" i="36"/>
  <c r="K16" i="36"/>
  <c r="G16" i="36"/>
  <c r="D16" i="36"/>
  <c r="T15" i="36"/>
  <c r="S15" i="36"/>
  <c r="Q15" i="36"/>
  <c r="P15" i="36"/>
  <c r="N15" i="36"/>
  <c r="K15" i="36"/>
  <c r="G15" i="36"/>
  <c r="D15" i="36"/>
  <c r="T14" i="36"/>
  <c r="S14" i="36"/>
  <c r="R14" i="36"/>
  <c r="Q14" i="36"/>
  <c r="P14" i="36"/>
  <c r="N14" i="36"/>
  <c r="K14" i="36"/>
  <c r="G14" i="36"/>
  <c r="D14" i="36"/>
  <c r="T13" i="36"/>
  <c r="S13" i="36"/>
  <c r="Q13" i="36"/>
  <c r="P13" i="36"/>
  <c r="N13" i="36"/>
  <c r="K13" i="36"/>
  <c r="G13" i="36"/>
  <c r="D13" i="36"/>
  <c r="T11" i="36"/>
  <c r="S11" i="36"/>
  <c r="Q11" i="36"/>
  <c r="P11" i="36"/>
  <c r="N11" i="36"/>
  <c r="K11" i="36"/>
  <c r="G11" i="36"/>
  <c r="D11" i="36"/>
  <c r="T10" i="36"/>
  <c r="S10" i="36"/>
  <c r="Q10" i="36"/>
  <c r="P10" i="36"/>
  <c r="N10" i="36"/>
  <c r="K10" i="36"/>
  <c r="G10" i="36"/>
  <c r="D10" i="36"/>
  <c r="T9" i="36"/>
  <c r="S9" i="36"/>
  <c r="Q9" i="36"/>
  <c r="P9" i="36"/>
  <c r="N9" i="36"/>
  <c r="K9" i="36"/>
  <c r="G9" i="36"/>
  <c r="D9" i="36"/>
  <c r="AE20" i="34"/>
  <c r="W20" i="34"/>
  <c r="O20" i="34"/>
  <c r="G20" i="34"/>
  <c r="AG20" i="34"/>
  <c r="AF20" i="34"/>
  <c r="AD20" i="34"/>
  <c r="AC20" i="34"/>
  <c r="AB20" i="34"/>
  <c r="X20" i="34"/>
  <c r="V20" i="34"/>
  <c r="T20" i="34"/>
  <c r="Q20" i="34"/>
  <c r="P20" i="34"/>
  <c r="N20" i="34"/>
  <c r="L20" i="34"/>
  <c r="I20" i="34"/>
  <c r="H20" i="34"/>
  <c r="F20" i="34"/>
  <c r="D20" i="34"/>
  <c r="R19" i="36" l="1"/>
  <c r="R26" i="36"/>
  <c r="R34" i="36"/>
  <c r="U18" i="36"/>
  <c r="U20" i="36"/>
  <c r="U23" i="36"/>
  <c r="U25" i="36"/>
  <c r="U27" i="36"/>
  <c r="U29" i="36"/>
  <c r="U31" i="36"/>
  <c r="D36" i="36"/>
  <c r="U10" i="36"/>
  <c r="U13" i="36"/>
  <c r="U14" i="36"/>
  <c r="R9" i="36"/>
  <c r="R10" i="36"/>
  <c r="R11" i="36"/>
  <c r="R13" i="36"/>
  <c r="R20" i="36"/>
  <c r="R21" i="36"/>
  <c r="R23" i="36"/>
  <c r="R24" i="36"/>
  <c r="R28" i="36"/>
  <c r="R29" i="36"/>
  <c r="R30" i="36"/>
  <c r="R31" i="36"/>
  <c r="U15" i="36"/>
  <c r="U16" i="36"/>
  <c r="U19" i="36"/>
  <c r="U21" i="36"/>
  <c r="U24" i="36"/>
  <c r="U26" i="36"/>
  <c r="U28" i="36"/>
  <c r="U30" i="36"/>
  <c r="U33" i="36"/>
  <c r="U34" i="36"/>
  <c r="U9" i="36"/>
  <c r="U11" i="36"/>
  <c r="R25" i="36"/>
  <c r="R27" i="36"/>
  <c r="P36" i="36"/>
  <c r="R36" i="36" s="1"/>
  <c r="R15" i="36"/>
  <c r="R33" i="36"/>
  <c r="R18" i="36"/>
  <c r="AI7" i="34"/>
  <c r="AI8" i="34"/>
  <c r="AI9" i="34"/>
  <c r="AI10" i="34"/>
  <c r="AI11" i="34"/>
  <c r="AI12" i="34"/>
  <c r="AI13" i="34"/>
  <c r="AI14" i="34"/>
  <c r="AI15" i="34"/>
  <c r="AI17" i="34"/>
  <c r="R20" i="34"/>
  <c r="G36" i="36"/>
  <c r="B20" i="34"/>
  <c r="S36" i="36"/>
  <c r="U36" i="36" s="1"/>
  <c r="P41" i="33"/>
  <c r="O41" i="33"/>
  <c r="Q41" i="33" s="1"/>
  <c r="L41" i="33"/>
  <c r="K41" i="33"/>
  <c r="S37" i="33"/>
  <c r="R37" i="33"/>
  <c r="P37" i="33"/>
  <c r="O37" i="33"/>
  <c r="N37" i="33"/>
  <c r="L37" i="33"/>
  <c r="K37" i="33"/>
  <c r="J37" i="33"/>
  <c r="S36" i="33"/>
  <c r="R36" i="33"/>
  <c r="P36" i="33"/>
  <c r="O36" i="33"/>
  <c r="N36" i="33"/>
  <c r="L36" i="33"/>
  <c r="K36" i="33"/>
  <c r="J36" i="33"/>
  <c r="S35" i="33"/>
  <c r="R35" i="33"/>
  <c r="P35" i="33"/>
  <c r="O35" i="33"/>
  <c r="Q35" i="33" s="1"/>
  <c r="N35" i="33"/>
  <c r="L35" i="33"/>
  <c r="K35" i="33"/>
  <c r="M35" i="33" s="1"/>
  <c r="J35" i="33"/>
  <c r="S34" i="33"/>
  <c r="R34" i="33"/>
  <c r="P34" i="33"/>
  <c r="O34" i="33"/>
  <c r="N34" i="33"/>
  <c r="L34" i="33"/>
  <c r="K34" i="33"/>
  <c r="J34" i="33"/>
  <c r="S33" i="33"/>
  <c r="R33" i="33"/>
  <c r="P33" i="33"/>
  <c r="O33" i="33"/>
  <c r="N33" i="33"/>
  <c r="L33" i="33"/>
  <c r="K33" i="33"/>
  <c r="J33" i="33"/>
  <c r="S32" i="33"/>
  <c r="R32" i="33"/>
  <c r="P32" i="33"/>
  <c r="O32" i="33"/>
  <c r="N32" i="33"/>
  <c r="L32" i="33"/>
  <c r="K32" i="33"/>
  <c r="J32" i="33"/>
  <c r="S31" i="33"/>
  <c r="R31" i="33"/>
  <c r="P31" i="33"/>
  <c r="Q31" i="33" s="1"/>
  <c r="O31" i="33"/>
  <c r="N31" i="33"/>
  <c r="L31" i="33"/>
  <c r="K31" i="33"/>
  <c r="J31" i="33"/>
  <c r="S30" i="33"/>
  <c r="R30" i="33"/>
  <c r="P30" i="33"/>
  <c r="O30" i="33"/>
  <c r="N30" i="33"/>
  <c r="L30" i="33"/>
  <c r="K30" i="33"/>
  <c r="J30" i="33"/>
  <c r="S29" i="33"/>
  <c r="R29" i="33"/>
  <c r="P29" i="33"/>
  <c r="O29" i="33"/>
  <c r="Q29" i="33" s="1"/>
  <c r="N29" i="33"/>
  <c r="L29" i="33"/>
  <c r="M29" i="33" s="1"/>
  <c r="K29" i="33"/>
  <c r="J29" i="33"/>
  <c r="S28" i="33"/>
  <c r="R28" i="33"/>
  <c r="P28" i="33"/>
  <c r="O28" i="33"/>
  <c r="Q28" i="33" s="1"/>
  <c r="N28" i="33"/>
  <c r="L28" i="33"/>
  <c r="K28" i="33"/>
  <c r="J28" i="33"/>
  <c r="S27" i="33"/>
  <c r="R27" i="33"/>
  <c r="P27" i="33"/>
  <c r="Q27" i="33" s="1"/>
  <c r="O27" i="33"/>
  <c r="N27" i="33"/>
  <c r="L27" i="33"/>
  <c r="M27" i="33" s="1"/>
  <c r="K27" i="33"/>
  <c r="J27" i="33"/>
  <c r="S26" i="33"/>
  <c r="R26" i="33"/>
  <c r="P26" i="33"/>
  <c r="O26" i="33"/>
  <c r="Q26" i="33" s="1"/>
  <c r="N26" i="33"/>
  <c r="L26" i="33"/>
  <c r="K26" i="33"/>
  <c r="J26" i="33"/>
  <c r="S24" i="33"/>
  <c r="R24" i="33"/>
  <c r="P24" i="33"/>
  <c r="O24" i="33"/>
  <c r="Q24" i="33" s="1"/>
  <c r="N24" i="33"/>
  <c r="L24" i="33"/>
  <c r="K24" i="33"/>
  <c r="J24" i="33"/>
  <c r="S23" i="33"/>
  <c r="R23" i="33"/>
  <c r="P23" i="33"/>
  <c r="Q23" i="33" s="1"/>
  <c r="O23" i="33"/>
  <c r="N23" i="33"/>
  <c r="L23" i="33"/>
  <c r="K23" i="33"/>
  <c r="J23" i="33"/>
  <c r="S22" i="33"/>
  <c r="R22" i="33"/>
  <c r="P22" i="33"/>
  <c r="O22" i="33"/>
  <c r="Q22" i="33" s="1"/>
  <c r="N22" i="33"/>
  <c r="L22" i="33"/>
  <c r="K22" i="33"/>
  <c r="J22" i="33"/>
  <c r="S21" i="33"/>
  <c r="R21" i="33"/>
  <c r="P21" i="33"/>
  <c r="Q21" i="33" s="1"/>
  <c r="O21" i="33"/>
  <c r="N21" i="33"/>
  <c r="L21" i="33"/>
  <c r="M21" i="33" s="1"/>
  <c r="K21" i="33"/>
  <c r="J21" i="33"/>
  <c r="S19" i="33"/>
  <c r="R19" i="33"/>
  <c r="P19" i="33"/>
  <c r="O19" i="33"/>
  <c r="Q19" i="33" s="1"/>
  <c r="N19" i="33"/>
  <c r="L19" i="33"/>
  <c r="K19" i="33"/>
  <c r="J19" i="33"/>
  <c r="S18" i="33"/>
  <c r="R18" i="33"/>
  <c r="P18" i="33"/>
  <c r="Q18" i="33" s="1"/>
  <c r="O18" i="33"/>
  <c r="N18" i="33"/>
  <c r="L18" i="33"/>
  <c r="M18" i="33" s="1"/>
  <c r="K18" i="33"/>
  <c r="J18" i="33"/>
  <c r="S17" i="33"/>
  <c r="R17" i="33"/>
  <c r="P17" i="33"/>
  <c r="O17" i="33"/>
  <c r="Q17" i="33" s="1"/>
  <c r="N17" i="33"/>
  <c r="L17" i="33"/>
  <c r="K17" i="33"/>
  <c r="J17" i="33"/>
  <c r="S16" i="33"/>
  <c r="R16" i="33"/>
  <c r="P16" i="33"/>
  <c r="O16" i="33"/>
  <c r="Q16" i="33" s="1"/>
  <c r="N16" i="33"/>
  <c r="L16" i="33"/>
  <c r="M16" i="33" s="1"/>
  <c r="K16" i="33"/>
  <c r="J16" i="33"/>
  <c r="S14" i="33"/>
  <c r="R14" i="33"/>
  <c r="P14" i="33"/>
  <c r="O14" i="33"/>
  <c r="Q14" i="33" s="1"/>
  <c r="N14" i="33"/>
  <c r="L14" i="33"/>
  <c r="M14" i="33" s="1"/>
  <c r="K14" i="33"/>
  <c r="J14" i="33"/>
  <c r="S13" i="33"/>
  <c r="R13" i="33"/>
  <c r="P13" i="33"/>
  <c r="O13" i="33"/>
  <c r="N13" i="33"/>
  <c r="L13" i="33"/>
  <c r="K13" i="33"/>
  <c r="J13" i="33"/>
  <c r="S12" i="33"/>
  <c r="R12" i="33"/>
  <c r="P12" i="33"/>
  <c r="O12" i="33"/>
  <c r="N12" i="33"/>
  <c r="L12" i="33"/>
  <c r="M12" i="33" s="1"/>
  <c r="K12" i="33"/>
  <c r="J12" i="33"/>
  <c r="G21" i="33"/>
  <c r="G20" i="33"/>
  <c r="G17" i="33"/>
  <c r="G14" i="33"/>
  <c r="G12" i="33"/>
  <c r="G10" i="33"/>
  <c r="Q36" i="33" l="1"/>
  <c r="Q37" i="33"/>
  <c r="M41" i="33"/>
  <c r="M13" i="33"/>
  <c r="M17" i="33"/>
  <c r="M19" i="33"/>
  <c r="M22" i="33"/>
  <c r="M23" i="33"/>
  <c r="M24" i="33"/>
  <c r="M28" i="33"/>
  <c r="M30" i="33"/>
  <c r="M31" i="33"/>
  <c r="M32" i="33"/>
  <c r="M34" i="33"/>
  <c r="M36" i="33"/>
  <c r="AI20" i="34"/>
  <c r="M37" i="33"/>
  <c r="S39" i="33"/>
  <c r="K39" i="33"/>
  <c r="M33" i="33"/>
  <c r="Q30" i="33"/>
  <c r="Q32" i="33"/>
  <c r="Q33" i="33"/>
  <c r="Q34" i="33"/>
  <c r="J39" i="33"/>
  <c r="M26" i="33"/>
  <c r="O39" i="33"/>
  <c r="R39" i="33"/>
  <c r="P39" i="33"/>
  <c r="Q39" i="33" s="1"/>
  <c r="L39" i="33"/>
  <c r="N39" i="33"/>
  <c r="Q13" i="33"/>
  <c r="Q12" i="33"/>
  <c r="M39" i="33" l="1"/>
</calcChain>
</file>

<file path=xl/sharedStrings.xml><?xml version="1.0" encoding="utf-8"?>
<sst xmlns="http://schemas.openxmlformats.org/spreadsheetml/2006/main" count="2421" uniqueCount="139">
  <si>
    <t>Dirección Académica</t>
  </si>
  <si>
    <t>Subdirección de Planeación e Investigación Educativa</t>
  </si>
  <si>
    <t>INFORME DE SEGUIMIENTO A MÓDULOS MEVyT 10-14</t>
  </si>
  <si>
    <r>
      <t xml:space="preserve">Informe correspondiente a </t>
    </r>
    <r>
      <rPr>
        <b/>
        <sz val="8"/>
        <rFont val="Tahoma"/>
        <family val="2"/>
      </rPr>
      <t>AGOSTO</t>
    </r>
    <r>
      <rPr>
        <sz val="8"/>
        <rFont val="Tahoma"/>
        <family val="2"/>
      </rPr>
      <t xml:space="preserve"> de 2015</t>
    </r>
  </si>
  <si>
    <t>AGUASCALIENTES</t>
  </si>
  <si>
    <t>RESUMEN DE ATENCIÓN</t>
  </si>
  <si>
    <t>MÓDULOS</t>
  </si>
  <si>
    <t>EN EL MES</t>
  </si>
  <si>
    <t>EN EL AÑO</t>
  </si>
  <si>
    <t>Módulos en atención al final del periodo</t>
  </si>
  <si>
    <t>Módulos vinculados a la tabla SEHAtención de SASA en el año</t>
  </si>
  <si>
    <t>Evidencias</t>
  </si>
  <si>
    <t>Exámenes</t>
  </si>
  <si>
    <t>Educandos ACTIVOS</t>
  </si>
  <si>
    <t>Present</t>
  </si>
  <si>
    <t>Acred</t>
  </si>
  <si>
    <t>%</t>
  </si>
  <si>
    <t>Fase I</t>
  </si>
  <si>
    <t>Activos sin módulo en atención</t>
  </si>
  <si>
    <t>La palabra</t>
  </si>
  <si>
    <t>Para empezar</t>
  </si>
  <si>
    <t>Educandos registrados en el año</t>
  </si>
  <si>
    <t>Matemáticas para empezar</t>
  </si>
  <si>
    <t>Fase II</t>
  </si>
  <si>
    <t>Leer y escribir</t>
  </si>
  <si>
    <t>Educandos atendidos en el mes</t>
  </si>
  <si>
    <t>Los números</t>
  </si>
  <si>
    <t>Cuentas útiles</t>
  </si>
  <si>
    <t>Somos mexicanos</t>
  </si>
  <si>
    <t>UCNs en el mes y en el año</t>
  </si>
  <si>
    <t>Fase III</t>
  </si>
  <si>
    <t>Saber leer</t>
  </si>
  <si>
    <t>Figuras y medidas</t>
  </si>
  <si>
    <t>Vamos a conocernos</t>
  </si>
  <si>
    <t>Vivamos mejor</t>
  </si>
  <si>
    <t>Diversificados</t>
  </si>
  <si>
    <t>Ser joven</t>
  </si>
  <si>
    <t>¡ Aguas con las adicciones !</t>
  </si>
  <si>
    <t>Fuera de las drogas</t>
  </si>
  <si>
    <t>Un hogar sin violencia</t>
  </si>
  <si>
    <t>Jóvenes y trabajo</t>
  </si>
  <si>
    <t>Organizo mi bolsillo y las finanzas</t>
  </si>
  <si>
    <t>Nuestros valores para la democracia</t>
  </si>
  <si>
    <t>Protegernos, tarea de todos</t>
  </si>
  <si>
    <t>Embarazo, un proyecto de vida</t>
  </si>
  <si>
    <t>Por un mejor ambiente</t>
  </si>
  <si>
    <t>Introducción al uso de la computadora</t>
  </si>
  <si>
    <t>Escribo con la computadora</t>
  </si>
  <si>
    <t>Totales</t>
  </si>
  <si>
    <t>1a Sesión Examen Diagnóstico</t>
  </si>
  <si>
    <t>NOTA:</t>
  </si>
  <si>
    <t>Incluye las evidencias presentadas por Módulo impreso, CD, Portal y MEVyT en línea</t>
  </si>
  <si>
    <t>Exámenes presentados y acreditados incluye Exámenes en línea</t>
  </si>
  <si>
    <t xml:space="preserve">      Fuente : Bases de datos SASA en línea, Informes de Cierres Institucionales e Informes de Logros DPAEyD</t>
  </si>
  <si>
    <t>BAJA CALIFORNIA</t>
  </si>
  <si>
    <t>Informe correspondiente a AGOSTO de 2015</t>
  </si>
  <si>
    <t>BAJA CALIFORNIA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</si>
  <si>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</si>
  <si>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</si>
  <si>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</si>
  <si>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</si>
  <si>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</si>
  <si>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</si>
  <si>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</si>
  <si>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</si>
  <si>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</si>
  <si>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</si>
  <si>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</si>
  <si>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ESTADO DE 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</si>
  <si>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</si>
  <si>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</si>
  <si>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</si>
  <si>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</si>
  <si>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</si>
  <si>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</si>
  <si>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</si>
  <si>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</si>
  <si>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LUÍS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</si>
  <si>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</si>
  <si>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</si>
  <si>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</si>
  <si>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</si>
  <si>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</si>
  <si>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</si>
  <si>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</si>
  <si>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</si>
  <si>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RESUMEN 32 ENTIDADES</t>
  </si>
  <si>
    <t>-</t>
  </si>
  <si>
    <t>DIRECCIÓN ACADÉMICA</t>
  </si>
  <si>
    <t>MÓDULOS DIVERSIFICADOS EN ATENCIÓN</t>
  </si>
  <si>
    <t>Módulo / Entidad</t>
  </si>
  <si>
    <t>AGS</t>
  </si>
  <si>
    <t>BC</t>
  </si>
  <si>
    <t>BCS</t>
  </si>
  <si>
    <t>CAMP</t>
  </si>
  <si>
    <t>COAH</t>
  </si>
  <si>
    <t>COL</t>
  </si>
  <si>
    <t>CHIS</t>
  </si>
  <si>
    <t>CHIH</t>
  </si>
  <si>
    <t>DF</t>
  </si>
  <si>
    <t>DGO</t>
  </si>
  <si>
    <t>GTO</t>
  </si>
  <si>
    <t>GRO</t>
  </si>
  <si>
    <t>HGO</t>
  </si>
  <si>
    <t>JAL</t>
  </si>
  <si>
    <t>MEX</t>
  </si>
  <si>
    <t>MICH</t>
  </si>
  <si>
    <t>MOR</t>
  </si>
  <si>
    <t>NAY</t>
  </si>
  <si>
    <t>NL</t>
  </si>
  <si>
    <t>OAX</t>
  </si>
  <si>
    <t>PUE</t>
  </si>
  <si>
    <t>QRO</t>
  </si>
  <si>
    <t>QROO</t>
  </si>
  <si>
    <t>SLP</t>
  </si>
  <si>
    <t>SIN</t>
  </si>
  <si>
    <t>SON</t>
  </si>
  <si>
    <t>TAB</t>
  </si>
  <si>
    <t>TAMPS</t>
  </si>
  <si>
    <t>TLAX</t>
  </si>
  <si>
    <t>VER</t>
  </si>
  <si>
    <t>YUC</t>
  </si>
  <si>
    <t>ZAC</t>
  </si>
  <si>
    <t>TOTAL</t>
  </si>
  <si>
    <t>DiversifiFados</t>
  </si>
  <si>
    <t>EVIDENCIAS REGISTRADAS POR MODALIDAD MEVyT  10-14</t>
  </si>
  <si>
    <t>PAQUETE MODULAR</t>
  </si>
  <si>
    <t>MEVyT VIRTUAL</t>
  </si>
  <si>
    <t>MEVYT EN LÍNEA</t>
  </si>
  <si>
    <t>PORTAL</t>
  </si>
  <si>
    <t>BRAILLE</t>
  </si>
  <si>
    <t>TOTALES</t>
  </si>
  <si>
    <t>INFORME DE ACREDITACIÓN PRESENCIAL Y EN LÍNEA</t>
  </si>
  <si>
    <t>EXÁMENES</t>
  </si>
  <si>
    <t>PRESENCIALES</t>
  </si>
  <si>
    <t>EN LÍNEA</t>
  </si>
  <si>
    <t>Presentados</t>
  </si>
  <si>
    <t>Acreditados</t>
  </si>
  <si>
    <t>INFORME CORRESPONDIENTE A AGOSTO DE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</si>
</sst>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_-;\-* #,##0_-;_-* &quot;-&quot;??_-;_-@_-"/>
  </numFmts>
  <fonts count="25" x14ac:knownFonts="1">
    <font>
      <sz val="10"/>
      <name val="Arial Narrow"/>
    </font>
    <font>
      <sz val="11"/>
      <color theme="1"/>
      <name val="Calibri"/>
      <family val="2"/>
      <scheme val="minor"/>
    </font>
    <font>
      <sz val="10"/>
      <name val="Arial Narrow"/>
    </font>
    <font>
      <b/>
      <sz val="8"/>
      <name val="Tahoma"/>
      <family val="2"/>
    </font>
    <font>
      <b/>
      <sz val="9"/>
      <name val="Tahoma"/>
      <family val="2"/>
    </font>
    <font>
      <sz val="8"/>
      <name val="Tahoma"/>
      <family val="2"/>
    </font>
    <font>
      <b/>
      <sz val="11"/>
      <name val="Tahoma"/>
      <family val="2"/>
    </font>
    <font>
      <b/>
      <i/>
      <sz val="8"/>
      <name val="Tahoma"/>
      <family val="2"/>
    </font>
    <font>
      <sz val="10"/>
      <name val="Arial Narrow"/>
      <family val="2"/>
    </font>
    <font>
      <b/>
      <sz val="9"/>
      <name val="Century Gothic"/>
      <family val="2"/>
    </font>
    <font>
      <b/>
      <sz val="8"/>
      <color theme="1"/>
      <name val="Tahoma"/>
      <family val="2"/>
    </font>
    <font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i/>
      <sz val="10"/>
      <name val="Calibri"/>
      <family val="2"/>
    </font>
    <font>
      <sz val="10"/>
      <name val="Calibri"/>
      <family val="2"/>
    </font>
    <font>
      <b/>
      <i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2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1" fillId="0" borderId="0"/>
    <xf numFmtId="9" fontId="24" fillId="0" borderId="0" applyFont="0" applyFill="0" applyBorder="0" applyAlignment="0" applyProtection="0"/>
  </cellStyleXfs>
  <cellXfs count="225">
    <xf numFmtId="0" fontId="0" fillId="0" borderId="0" xfId="0"/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5" fillId="0" borderId="0" xfId="0" applyFont="1"/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Border="1"/>
    <xf numFmtId="0" fontId="5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5" fillId="0" borderId="0" xfId="0" applyFont="1" applyFill="1"/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9" xfId="0" applyFont="1" applyBorder="1"/>
    <xf numFmtId="3" fontId="3" fillId="0" borderId="20" xfId="0" applyNumberFormat="1" applyFont="1" applyBorder="1" applyAlignment="1">
      <alignment horizontal="center"/>
    </xf>
    <xf numFmtId="0" fontId="5" fillId="0" borderId="0" xfId="0" applyFont="1" applyAlignment="1">
      <alignment vertical="distributed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18" xfId="0" applyFont="1" applyFill="1" applyBorder="1" applyAlignment="1">
      <alignment horizontal="center"/>
    </xf>
    <xf numFmtId="0" fontId="5" fillId="0" borderId="25" xfId="0" applyFont="1" applyFill="1" applyBorder="1" applyAlignment="1">
      <alignment horizontal="center"/>
    </xf>
    <xf numFmtId="0" fontId="7" fillId="2" borderId="26" xfId="0" applyFont="1" applyFill="1" applyBorder="1"/>
    <xf numFmtId="0" fontId="5" fillId="0" borderId="27" xfId="0" applyFont="1" applyBorder="1"/>
    <xf numFmtId="0" fontId="5" fillId="0" borderId="14" xfId="0" applyFont="1" applyBorder="1"/>
    <xf numFmtId="9" fontId="5" fillId="0" borderId="14" xfId="0" applyNumberFormat="1" applyFont="1" applyBorder="1"/>
    <xf numFmtId="3" fontId="5" fillId="0" borderId="15" xfId="0" applyNumberFormat="1" applyFont="1" applyBorder="1"/>
    <xf numFmtId="0" fontId="5" fillId="0" borderId="28" xfId="0" applyFont="1" applyBorder="1"/>
    <xf numFmtId="3" fontId="3" fillId="0" borderId="29" xfId="0" applyNumberFormat="1" applyFont="1" applyBorder="1" applyAlignment="1">
      <alignment horizontal="center"/>
    </xf>
    <xf numFmtId="0" fontId="5" fillId="0" borderId="30" xfId="0" applyFont="1" applyBorder="1"/>
    <xf numFmtId="3" fontId="5" fillId="0" borderId="31" xfId="0" applyNumberFormat="1" applyFont="1" applyBorder="1"/>
    <xf numFmtId="3" fontId="5" fillId="0" borderId="32" xfId="0" applyNumberFormat="1" applyFont="1" applyBorder="1"/>
    <xf numFmtId="9" fontId="5" fillId="0" borderId="33" xfId="0" applyNumberFormat="1" applyFont="1" applyBorder="1" applyAlignment="1">
      <alignment horizontal="right"/>
    </xf>
    <xf numFmtId="3" fontId="5" fillId="0" borderId="34" xfId="0" applyNumberFormat="1" applyFont="1" applyBorder="1"/>
    <xf numFmtId="3" fontId="5" fillId="0" borderId="35" xfId="0" applyNumberFormat="1" applyFont="1" applyBorder="1"/>
    <xf numFmtId="0" fontId="5" fillId="0" borderId="13" xfId="0" applyFont="1" applyBorder="1" applyAlignment="1"/>
    <xf numFmtId="0" fontId="5" fillId="0" borderId="14" xfId="0" applyFont="1" applyBorder="1" applyAlignment="1"/>
    <xf numFmtId="0" fontId="5" fillId="0" borderId="15" xfId="0" applyFont="1" applyBorder="1" applyAlignment="1"/>
    <xf numFmtId="0" fontId="5" fillId="0" borderId="36" xfId="0" applyFont="1" applyBorder="1"/>
    <xf numFmtId="3" fontId="3" fillId="0" borderId="35" xfId="0" applyNumberFormat="1" applyFont="1" applyBorder="1" applyAlignment="1">
      <alignment horizontal="center"/>
    </xf>
    <xf numFmtId="0" fontId="5" fillId="0" borderId="17" xfId="0" applyFont="1" applyBorder="1" applyAlignment="1"/>
    <xf numFmtId="0" fontId="5" fillId="0" borderId="18" xfId="0" applyFont="1" applyBorder="1" applyAlignment="1"/>
    <xf numFmtId="0" fontId="5" fillId="0" borderId="25" xfId="0" applyFont="1" applyBorder="1" applyAlignment="1"/>
    <xf numFmtId="0" fontId="7" fillId="2" borderId="30" xfId="0" applyFont="1" applyFill="1" applyBorder="1"/>
    <xf numFmtId="3" fontId="5" fillId="0" borderId="0" xfId="0" applyNumberFormat="1" applyFont="1" applyBorder="1"/>
    <xf numFmtId="0" fontId="5" fillId="0" borderId="0" xfId="0" applyFont="1" applyBorder="1"/>
    <xf numFmtId="3" fontId="5" fillId="0" borderId="5" xfId="0" applyNumberFormat="1" applyFont="1" applyBorder="1"/>
    <xf numFmtId="0" fontId="5" fillId="0" borderId="1" xfId="0" applyFont="1" applyBorder="1" applyAlignment="1"/>
    <xf numFmtId="0" fontId="5" fillId="0" borderId="2" xfId="0" applyFont="1" applyBorder="1" applyAlignment="1"/>
    <xf numFmtId="3" fontId="3" fillId="0" borderId="25" xfId="0" applyNumberFormat="1" applyFont="1" applyBorder="1" applyAlignment="1">
      <alignment horizontal="center"/>
    </xf>
    <xf numFmtId="0" fontId="5" fillId="0" borderId="37" xfId="0" applyFont="1" applyBorder="1" applyAlignment="1"/>
    <xf numFmtId="0" fontId="5" fillId="0" borderId="38" xfId="0" applyFont="1" applyBorder="1" applyAlignment="1"/>
    <xf numFmtId="0" fontId="5" fillId="0" borderId="41" xfId="0" applyFont="1" applyBorder="1"/>
    <xf numFmtId="0" fontId="5" fillId="0" borderId="42" xfId="0" applyFont="1" applyBorder="1" applyAlignment="1"/>
    <xf numFmtId="0" fontId="5" fillId="0" borderId="6" xfId="0" applyFont="1" applyBorder="1" applyAlignment="1"/>
    <xf numFmtId="0" fontId="5" fillId="0" borderId="7" xfId="0" applyFont="1" applyBorder="1" applyAlignment="1"/>
    <xf numFmtId="0" fontId="5" fillId="0" borderId="43" xfId="0" applyFont="1" applyBorder="1" applyAlignment="1"/>
    <xf numFmtId="0" fontId="5" fillId="0" borderId="30" xfId="0" applyFont="1" applyFill="1" applyBorder="1"/>
    <xf numFmtId="0" fontId="5" fillId="0" borderId="4" xfId="0" applyFont="1" applyBorder="1"/>
    <xf numFmtId="0" fontId="3" fillId="0" borderId="4" xfId="0" applyFont="1" applyBorder="1" applyAlignment="1">
      <alignment horizontal="right"/>
    </xf>
    <xf numFmtId="3" fontId="3" fillId="0" borderId="44" xfId="0" applyNumberFormat="1" applyFont="1" applyBorder="1"/>
    <xf numFmtId="9" fontId="5" fillId="0" borderId="33" xfId="0" applyNumberFormat="1" applyFont="1" applyBorder="1"/>
    <xf numFmtId="3" fontId="3" fillId="0" borderId="35" xfId="0" applyNumberFormat="1" applyFont="1" applyBorder="1"/>
    <xf numFmtId="0" fontId="5" fillId="0" borderId="6" xfId="0" applyFont="1" applyBorder="1"/>
    <xf numFmtId="3" fontId="5" fillId="0" borderId="7" xfId="0" applyNumberFormat="1" applyFont="1" applyBorder="1"/>
    <xf numFmtId="9" fontId="5" fillId="0" borderId="7" xfId="0" applyNumberFormat="1" applyFont="1" applyBorder="1" applyAlignment="1">
      <alignment horizontal="right"/>
    </xf>
    <xf numFmtId="0" fontId="5" fillId="0" borderId="8" xfId="0" applyFont="1" applyBorder="1"/>
    <xf numFmtId="3" fontId="5" fillId="0" borderId="0" xfId="0" applyNumberFormat="1" applyFont="1"/>
    <xf numFmtId="9" fontId="5" fillId="0" borderId="0" xfId="0" applyNumberFormat="1" applyFont="1" applyBorder="1" applyAlignment="1">
      <alignment horizontal="right"/>
    </xf>
    <xf numFmtId="0" fontId="5" fillId="0" borderId="7" xfId="0" applyFont="1" applyBorder="1"/>
    <xf numFmtId="9" fontId="5" fillId="0" borderId="0" xfId="0" applyNumberFormat="1" applyFont="1" applyBorder="1"/>
    <xf numFmtId="0" fontId="5" fillId="2" borderId="9" xfId="0" applyFont="1" applyFill="1" applyBorder="1"/>
    <xf numFmtId="0" fontId="5" fillId="2" borderId="10" xfId="0" applyFont="1" applyFill="1" applyBorder="1"/>
    <xf numFmtId="0" fontId="5" fillId="2" borderId="11" xfId="0" applyFont="1" applyFill="1" applyBorder="1"/>
    <xf numFmtId="0" fontId="5" fillId="0" borderId="0" xfId="0" applyFont="1" applyFill="1" applyBorder="1"/>
    <xf numFmtId="0" fontId="8" fillId="0" borderId="0" xfId="0" applyFont="1" applyFill="1" applyAlignment="1"/>
    <xf numFmtId="0" fontId="0" fillId="0" borderId="0" xfId="0" applyFill="1" applyAlignment="1"/>
    <xf numFmtId="0" fontId="9" fillId="0" borderId="0" xfId="1" applyFont="1" applyFill="1" applyBorder="1" applyAlignment="1"/>
    <xf numFmtId="0" fontId="4" fillId="0" borderId="5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13" fillId="0" borderId="0" xfId="4" applyFont="1" applyFill="1" applyAlignment="1">
      <alignment vertical="distributed"/>
    </xf>
    <xf numFmtId="0" fontId="11" fillId="0" borderId="0" xfId="4" applyFont="1" applyFill="1" applyAlignment="1">
      <alignment vertical="distributed"/>
    </xf>
    <xf numFmtId="0" fontId="15" fillId="0" borderId="0" xfId="4" applyFont="1" applyFill="1" applyAlignment="1">
      <alignment vertical="distributed"/>
    </xf>
    <xf numFmtId="0" fontId="16" fillId="4" borderId="44" xfId="4" applyFont="1" applyFill="1" applyBorder="1" applyAlignment="1">
      <alignment horizontal="center" vertical="distributed"/>
    </xf>
    <xf numFmtId="0" fontId="17" fillId="0" borderId="44" xfId="4" applyFont="1" applyFill="1" applyBorder="1" applyAlignment="1">
      <alignment horizontal="center" vertical="distributed"/>
    </xf>
    <xf numFmtId="0" fontId="18" fillId="0" borderId="22" xfId="4" applyFont="1" applyFill="1" applyBorder="1" applyAlignment="1">
      <alignment horizontal="center" vertical="distributed"/>
    </xf>
    <xf numFmtId="0" fontId="19" fillId="2" borderId="30" xfId="4" applyFont="1" applyFill="1" applyBorder="1"/>
    <xf numFmtId="164" fontId="11" fillId="0" borderId="0" xfId="4" applyNumberFormat="1" applyFont="1" applyFill="1" applyBorder="1" applyAlignment="1">
      <alignment vertical="distributed"/>
    </xf>
    <xf numFmtId="0" fontId="20" fillId="0" borderId="30" xfId="4" applyFont="1" applyFill="1" applyBorder="1"/>
    <xf numFmtId="164" fontId="11" fillId="0" borderId="36" xfId="4" applyNumberFormat="1" applyFont="1" applyFill="1" applyBorder="1" applyAlignment="1">
      <alignment vertical="distributed"/>
    </xf>
    <xf numFmtId="164" fontId="18" fillId="0" borderId="22" xfId="4" applyNumberFormat="1" applyFont="1" applyFill="1" applyBorder="1" applyAlignment="1">
      <alignment vertical="distributed"/>
    </xf>
    <xf numFmtId="164" fontId="13" fillId="0" borderId="0" xfId="4" applyNumberFormat="1" applyFont="1" applyFill="1" applyAlignment="1">
      <alignment vertical="distributed"/>
    </xf>
    <xf numFmtId="0" fontId="11" fillId="0" borderId="41" xfId="4" applyFont="1" applyFill="1" applyBorder="1" applyAlignment="1">
      <alignment vertical="distributed"/>
    </xf>
    <xf numFmtId="0" fontId="16" fillId="0" borderId="45" xfId="4" applyFont="1" applyFill="1" applyBorder="1" applyAlignment="1">
      <alignment horizontal="right" vertical="distributed"/>
    </xf>
    <xf numFmtId="164" fontId="16" fillId="0" borderId="46" xfId="4" applyNumberFormat="1" applyFont="1" applyFill="1" applyBorder="1" applyAlignment="1">
      <alignment vertical="distributed"/>
    </xf>
    <xf numFmtId="0" fontId="8" fillId="0" borderId="0" xfId="5"/>
    <xf numFmtId="3" fontId="8" fillId="0" borderId="0" xfId="5" applyNumberFormat="1"/>
    <xf numFmtId="0" fontId="0" fillId="0" borderId="0" xfId="0" applyNumberFormat="1"/>
    <xf numFmtId="0" fontId="11" fillId="0" borderId="0" xfId="6" applyFont="1" applyFill="1" applyAlignment="1">
      <alignment vertical="distributed"/>
    </xf>
    <xf numFmtId="3" fontId="11" fillId="0" borderId="0" xfId="6" applyNumberFormat="1" applyFont="1" applyFill="1" applyBorder="1" applyAlignment="1">
      <alignment vertical="distributed"/>
    </xf>
    <xf numFmtId="3" fontId="11" fillId="0" borderId="49" xfId="6" applyNumberFormat="1" applyFont="1" applyFill="1" applyBorder="1" applyAlignment="1">
      <alignment horizontal="center" vertical="distributed"/>
    </xf>
    <xf numFmtId="3" fontId="11" fillId="2" borderId="29" xfId="6" applyNumberFormat="1" applyFont="1" applyFill="1" applyBorder="1" applyAlignment="1">
      <alignment horizontal="center" vertical="distributed"/>
    </xf>
    <xf numFmtId="0" fontId="21" fillId="2" borderId="26" xfId="4" applyFont="1" applyFill="1" applyBorder="1"/>
    <xf numFmtId="0" fontId="11" fillId="0" borderId="30" xfId="4" applyFont="1" applyBorder="1"/>
    <xf numFmtId="164" fontId="11" fillId="0" borderId="44" xfId="6" applyNumberFormat="1" applyFont="1" applyFill="1" applyBorder="1" applyAlignment="1">
      <alignment vertical="distributed"/>
    </xf>
    <xf numFmtId="164" fontId="11" fillId="0" borderId="0" xfId="6" applyNumberFormat="1" applyFont="1" applyFill="1" applyAlignment="1">
      <alignment vertical="distributed"/>
    </xf>
    <xf numFmtId="164" fontId="16" fillId="0" borderId="44" xfId="6" applyNumberFormat="1" applyFont="1" applyFill="1" applyBorder="1" applyAlignment="1">
      <alignment vertical="distributed"/>
    </xf>
    <xf numFmtId="0" fontId="21" fillId="2" borderId="30" xfId="4" applyFont="1" applyFill="1" applyBorder="1"/>
    <xf numFmtId="0" fontId="11" fillId="0" borderId="30" xfId="4" applyFont="1" applyFill="1" applyBorder="1"/>
    <xf numFmtId="0" fontId="16" fillId="0" borderId="0" xfId="6" applyFont="1" applyFill="1" applyAlignment="1">
      <alignment horizontal="right" vertical="distributed"/>
    </xf>
    <xf numFmtId="0" fontId="16" fillId="0" borderId="0" xfId="4" applyFont="1" applyFill="1" applyBorder="1" applyAlignment="1">
      <alignment horizontal="center" vertical="distributed"/>
    </xf>
    <xf numFmtId="3" fontId="11" fillId="0" borderId="2" xfId="4" applyNumberFormat="1" applyFont="1" applyFill="1" applyBorder="1" applyAlignment="1">
      <alignment vertical="distributed"/>
    </xf>
    <xf numFmtId="3" fontId="11" fillId="0" borderId="50" xfId="4" applyNumberFormat="1" applyFont="1" applyFill="1" applyBorder="1" applyAlignment="1">
      <alignment horizontal="center" vertical="distributed"/>
    </xf>
    <xf numFmtId="3" fontId="11" fillId="0" borderId="51" xfId="4" applyNumberFormat="1" applyFont="1" applyFill="1" applyBorder="1" applyAlignment="1">
      <alignment horizontal="center" vertical="distributed"/>
    </xf>
    <xf numFmtId="3" fontId="11" fillId="0" borderId="52" xfId="4" applyNumberFormat="1" applyFont="1" applyFill="1" applyBorder="1" applyAlignment="1">
      <alignment horizontal="center" vertical="distributed"/>
    </xf>
    <xf numFmtId="3" fontId="11" fillId="0" borderId="7" xfId="4" applyNumberFormat="1" applyFont="1" applyFill="1" applyBorder="1" applyAlignment="1">
      <alignment vertical="distributed"/>
    </xf>
    <xf numFmtId="0" fontId="11" fillId="0" borderId="4" xfId="4" applyFont="1" applyFill="1" applyBorder="1" applyAlignment="1">
      <alignment vertical="distributed"/>
    </xf>
    <xf numFmtId="0" fontId="11" fillId="0" borderId="0" xfId="4" applyFont="1" applyFill="1" applyBorder="1" applyAlignment="1">
      <alignment vertical="distributed"/>
    </xf>
    <xf numFmtId="0" fontId="11" fillId="0" borderId="0" xfId="4" applyFont="1" applyFill="1" applyBorder="1" applyAlignment="1">
      <alignment horizontal="center" vertical="distributed"/>
    </xf>
    <xf numFmtId="0" fontId="11" fillId="0" borderId="5" xfId="4" applyFont="1" applyFill="1" applyBorder="1" applyAlignment="1">
      <alignment horizontal="center" vertical="distributed"/>
    </xf>
    <xf numFmtId="0" fontId="11" fillId="0" borderId="5" xfId="4" applyFont="1" applyFill="1" applyBorder="1" applyAlignment="1">
      <alignment vertical="distributed"/>
    </xf>
    <xf numFmtId="3" fontId="11" fillId="0" borderId="44" xfId="7" applyNumberFormat="1" applyFont="1" applyBorder="1" applyAlignment="1">
      <alignment horizontal="center"/>
    </xf>
    <xf numFmtId="9" fontId="11" fillId="0" borderId="44" xfId="8" applyFont="1" applyFill="1" applyBorder="1" applyAlignment="1">
      <alignment horizontal="center" vertical="distributed"/>
    </xf>
    <xf numFmtId="9" fontId="11" fillId="0" borderId="35" xfId="8" applyFont="1" applyFill="1" applyBorder="1" applyAlignment="1">
      <alignment horizontal="center" vertical="distributed"/>
    </xf>
    <xf numFmtId="164" fontId="11" fillId="0" borderId="30" xfId="4" applyNumberFormat="1" applyFont="1" applyFill="1" applyBorder="1" applyAlignment="1">
      <alignment vertical="distributed"/>
    </xf>
    <xf numFmtId="164" fontId="11" fillId="0" borderId="44" xfId="4" applyNumberFormat="1" applyFont="1" applyFill="1" applyBorder="1" applyAlignment="1">
      <alignment vertical="distributed"/>
    </xf>
    <xf numFmtId="3" fontId="11" fillId="0" borderId="18" xfId="7" applyNumberFormat="1" applyFont="1" applyFill="1" applyBorder="1" applyAlignment="1">
      <alignment vertical="distributed"/>
    </xf>
    <xf numFmtId="3" fontId="11" fillId="0" borderId="0" xfId="7" applyNumberFormat="1" applyFont="1" applyFill="1" applyBorder="1" applyAlignment="1">
      <alignment vertical="distributed"/>
    </xf>
    <xf numFmtId="0" fontId="16" fillId="0" borderId="0" xfId="4" applyFont="1" applyFill="1" applyAlignment="1">
      <alignment horizontal="right" vertical="distributed"/>
    </xf>
    <xf numFmtId="164" fontId="16" fillId="0" borderId="49" xfId="4" applyNumberFormat="1" applyFont="1" applyFill="1" applyBorder="1" applyAlignment="1">
      <alignment vertical="distributed"/>
    </xf>
    <xf numFmtId="164" fontId="16" fillId="0" borderId="28" xfId="4" applyNumberFormat="1" applyFont="1" applyFill="1" applyBorder="1" applyAlignment="1">
      <alignment vertical="distributed"/>
    </xf>
    <xf numFmtId="9" fontId="11" fillId="0" borderId="28" xfId="8" applyFont="1" applyFill="1" applyBorder="1" applyAlignment="1">
      <alignment horizontal="center" vertical="distributed"/>
    </xf>
    <xf numFmtId="9" fontId="11" fillId="0" borderId="29" xfId="8" applyFont="1" applyFill="1" applyBorder="1" applyAlignment="1">
      <alignment horizontal="center" vertical="distributed"/>
    </xf>
    <xf numFmtId="9" fontId="16" fillId="0" borderId="28" xfId="8" applyFont="1" applyFill="1" applyBorder="1" applyAlignment="1">
      <alignment horizontal="center" vertical="distributed"/>
    </xf>
    <xf numFmtId="9" fontId="16" fillId="0" borderId="29" xfId="8" applyFont="1" applyFill="1" applyBorder="1" applyAlignment="1">
      <alignment horizontal="center" vertical="distributed"/>
    </xf>
    <xf numFmtId="0" fontId="11" fillId="0" borderId="0" xfId="4" applyFont="1" applyFill="1" applyAlignment="1">
      <alignment horizontal="center" vertical="distributed"/>
    </xf>
    <xf numFmtId="0" fontId="11" fillId="0" borderId="17" xfId="4" applyFont="1" applyFill="1" applyBorder="1"/>
    <xf numFmtId="0" fontId="12" fillId="0" borderId="1" xfId="4" applyFont="1" applyFill="1" applyBorder="1" applyAlignment="1">
      <alignment horizontal="center" vertical="distributed"/>
    </xf>
    <xf numFmtId="0" fontId="12" fillId="0" borderId="2" xfId="4" applyFont="1" applyFill="1" applyBorder="1" applyAlignment="1">
      <alignment horizontal="center" vertical="distributed"/>
    </xf>
    <xf numFmtId="0" fontId="12" fillId="0" borderId="3" xfId="4" applyFont="1" applyFill="1" applyBorder="1" applyAlignment="1">
      <alignment horizontal="center" vertical="distributed"/>
    </xf>
    <xf numFmtId="0" fontId="14" fillId="0" borderId="4" xfId="4" applyFont="1" applyFill="1" applyBorder="1" applyAlignment="1">
      <alignment horizontal="center" vertical="distributed"/>
    </xf>
    <xf numFmtId="0" fontId="14" fillId="0" borderId="0" xfId="4" applyFont="1" applyFill="1" applyBorder="1" applyAlignment="1">
      <alignment horizontal="center" vertical="distributed"/>
    </xf>
    <xf numFmtId="0" fontId="14" fillId="0" borderId="5" xfId="4" applyFont="1" applyFill="1" applyBorder="1" applyAlignment="1">
      <alignment horizontal="center" vertical="distributed"/>
    </xf>
    <xf numFmtId="0" fontId="12" fillId="0" borderId="6" xfId="4" applyFont="1" applyFill="1" applyBorder="1" applyAlignment="1">
      <alignment horizontal="center" vertical="distributed"/>
    </xf>
    <xf numFmtId="0" fontId="12" fillId="0" borderId="7" xfId="4" applyFont="1" applyFill="1" applyBorder="1" applyAlignment="1">
      <alignment horizontal="center" vertical="distributed"/>
    </xf>
    <xf numFmtId="0" fontId="12" fillId="0" borderId="8" xfId="4" applyFont="1" applyFill="1" applyBorder="1" applyAlignment="1">
      <alignment horizontal="center" vertical="distributed"/>
    </xf>
    <xf numFmtId="0" fontId="16" fillId="0" borderId="1" xfId="6" applyFont="1" applyFill="1" applyBorder="1" applyAlignment="1">
      <alignment horizontal="center" vertical="distributed"/>
    </xf>
    <xf numFmtId="0" fontId="16" fillId="0" borderId="2" xfId="6" applyFont="1" applyFill="1" applyBorder="1" applyAlignment="1">
      <alignment horizontal="center" vertical="distributed"/>
    </xf>
    <xf numFmtId="0" fontId="16" fillId="0" borderId="3" xfId="6" applyFont="1" applyFill="1" applyBorder="1" applyAlignment="1">
      <alignment horizontal="center" vertical="distributed"/>
    </xf>
    <xf numFmtId="0" fontId="11" fillId="0" borderId="4" xfId="6" applyFont="1" applyFill="1" applyBorder="1" applyAlignment="1">
      <alignment horizontal="center" vertical="distributed"/>
    </xf>
    <xf numFmtId="0" fontId="11" fillId="0" borderId="0" xfId="6" applyFont="1" applyFill="1" applyBorder="1" applyAlignment="1">
      <alignment horizontal="center" vertical="distributed"/>
    </xf>
    <xf numFmtId="0" fontId="11" fillId="0" borderId="5" xfId="6" applyFont="1" applyFill="1" applyBorder="1" applyAlignment="1">
      <alignment horizontal="center" vertical="distributed"/>
    </xf>
    <xf numFmtId="0" fontId="16" fillId="0" borderId="6" xfId="6" applyFont="1" applyFill="1" applyBorder="1" applyAlignment="1">
      <alignment horizontal="center" vertical="distributed"/>
    </xf>
    <xf numFmtId="0" fontId="16" fillId="0" borderId="7" xfId="6" applyFont="1" applyFill="1" applyBorder="1" applyAlignment="1">
      <alignment horizontal="center" vertical="distributed"/>
    </xf>
    <xf numFmtId="0" fontId="16" fillId="0" borderId="8" xfId="6" applyFont="1" applyFill="1" applyBorder="1" applyAlignment="1">
      <alignment horizontal="center" vertical="distributed"/>
    </xf>
    <xf numFmtId="3" fontId="16" fillId="0" borderId="47" xfId="6" applyNumberFormat="1" applyFont="1" applyFill="1" applyBorder="1" applyAlignment="1">
      <alignment horizontal="center" vertical="distributed"/>
    </xf>
    <xf numFmtId="3" fontId="16" fillId="0" borderId="48" xfId="6" applyNumberFormat="1" applyFont="1" applyFill="1" applyBorder="1" applyAlignment="1">
      <alignment horizontal="center" vertical="distributed"/>
    </xf>
    <xf numFmtId="3" fontId="16" fillId="2" borderId="47" xfId="6" applyNumberFormat="1" applyFont="1" applyFill="1" applyBorder="1" applyAlignment="1">
      <alignment horizontal="center" vertical="distributed"/>
    </xf>
    <xf numFmtId="3" fontId="16" fillId="2" borderId="48" xfId="6" applyNumberFormat="1" applyFont="1" applyFill="1" applyBorder="1" applyAlignment="1">
      <alignment horizontal="center" vertical="distributed"/>
    </xf>
    <xf numFmtId="0" fontId="16" fillId="6" borderId="9" xfId="4" applyFont="1" applyFill="1" applyBorder="1" applyAlignment="1">
      <alignment horizontal="center" vertical="distributed"/>
    </xf>
    <xf numFmtId="0" fontId="16" fillId="6" borderId="10" xfId="4" applyFont="1" applyFill="1" applyBorder="1" applyAlignment="1">
      <alignment horizontal="center" vertical="distributed"/>
    </xf>
    <xf numFmtId="0" fontId="16" fillId="6" borderId="11" xfId="4" applyFont="1" applyFill="1" applyBorder="1" applyAlignment="1">
      <alignment horizontal="center" vertical="distributed"/>
    </xf>
    <xf numFmtId="0" fontId="16" fillId="5" borderId="9" xfId="4" applyFont="1" applyFill="1" applyBorder="1" applyAlignment="1">
      <alignment horizontal="center" vertical="distributed"/>
    </xf>
    <xf numFmtId="0" fontId="16" fillId="5" borderId="10" xfId="4" applyFont="1" applyFill="1" applyBorder="1" applyAlignment="1">
      <alignment horizontal="center" vertical="distributed"/>
    </xf>
    <xf numFmtId="0" fontId="16" fillId="5" borderId="11" xfId="4" applyFont="1" applyFill="1" applyBorder="1" applyAlignment="1">
      <alignment horizontal="center" vertical="distributed"/>
    </xf>
    <xf numFmtId="0" fontId="22" fillId="0" borderId="1" xfId="4" applyFont="1" applyFill="1" applyBorder="1" applyAlignment="1">
      <alignment horizontal="center" vertical="distributed"/>
    </xf>
    <xf numFmtId="0" fontId="22" fillId="0" borderId="2" xfId="4" applyFont="1" applyFill="1" applyBorder="1" applyAlignment="1">
      <alignment horizontal="center" vertical="distributed"/>
    </xf>
    <xf numFmtId="0" fontId="22" fillId="0" borderId="3" xfId="4" applyFont="1" applyFill="1" applyBorder="1" applyAlignment="1">
      <alignment horizontal="center" vertical="distributed"/>
    </xf>
    <xf numFmtId="0" fontId="23" fillId="0" borderId="4" xfId="4" applyFont="1" applyFill="1" applyBorder="1" applyAlignment="1">
      <alignment horizontal="center" vertical="distributed"/>
    </xf>
    <xf numFmtId="0" fontId="23" fillId="0" borderId="0" xfId="4" applyFont="1" applyFill="1" applyBorder="1" applyAlignment="1">
      <alignment horizontal="center" vertical="distributed"/>
    </xf>
    <xf numFmtId="0" fontId="23" fillId="0" borderId="5" xfId="4" applyFont="1" applyFill="1" applyBorder="1" applyAlignment="1">
      <alignment horizontal="center" vertical="distributed"/>
    </xf>
    <xf numFmtId="0" fontId="22" fillId="0" borderId="6" xfId="4" applyFont="1" applyFill="1" applyBorder="1" applyAlignment="1">
      <alignment horizontal="center" vertical="distributed"/>
    </xf>
    <xf numFmtId="0" fontId="22" fillId="0" borderId="7" xfId="4" applyFont="1" applyFill="1" applyBorder="1" applyAlignment="1">
      <alignment horizontal="center" vertical="distributed"/>
    </xf>
    <xf numFmtId="0" fontId="22" fillId="0" borderId="8" xfId="4" applyFont="1" applyFill="1" applyBorder="1" applyAlignment="1">
      <alignment horizontal="center" vertical="distributed"/>
    </xf>
    <xf numFmtId="0" fontId="16" fillId="0" borderId="12" xfId="4" applyFont="1" applyFill="1" applyBorder="1" applyAlignment="1">
      <alignment horizontal="center" vertical="distributed"/>
    </xf>
    <xf numFmtId="0" fontId="16" fillId="0" borderId="16" xfId="4" applyFont="1" applyFill="1" applyBorder="1" applyAlignment="1">
      <alignment horizontal="center" vertical="distributed"/>
    </xf>
    <xf numFmtId="0" fontId="16" fillId="0" borderId="21" xfId="4" applyFont="1" applyFill="1" applyBorder="1" applyAlignment="1">
      <alignment horizontal="center" vertical="distributed"/>
    </xf>
    <xf numFmtId="3" fontId="16" fillId="2" borderId="9" xfId="4" applyNumberFormat="1" applyFont="1" applyFill="1" applyBorder="1" applyAlignment="1">
      <alignment horizontal="center" vertical="distributed"/>
    </xf>
    <xf numFmtId="3" fontId="16" fillId="2" borderId="10" xfId="4" applyNumberFormat="1" applyFont="1" applyFill="1" applyBorder="1" applyAlignment="1">
      <alignment horizontal="center" vertical="distributed"/>
    </xf>
    <xf numFmtId="3" fontId="16" fillId="2" borderId="11" xfId="4" applyNumberFormat="1" applyFont="1" applyFill="1" applyBorder="1" applyAlignment="1">
      <alignment horizontal="center" vertical="distributed"/>
    </xf>
    <xf numFmtId="3" fontId="3" fillId="0" borderId="17" xfId="0" applyNumberFormat="1" applyFont="1" applyBorder="1" applyAlignment="1">
      <alignment horizontal="left"/>
    </xf>
    <xf numFmtId="3" fontId="3" fillId="0" borderId="18" xfId="0" applyNumberFormat="1" applyFont="1" applyBorder="1" applyAlignment="1">
      <alignment horizontal="left"/>
    </xf>
    <xf numFmtId="3" fontId="3" fillId="0" borderId="39" xfId="0" applyNumberFormat="1" applyFont="1" applyBorder="1" applyAlignment="1">
      <alignment horizontal="left"/>
    </xf>
    <xf numFmtId="3" fontId="3" fillId="0" borderId="40" xfId="0" applyNumberFormat="1" applyFont="1" applyBorder="1" applyAlignment="1">
      <alignment horizontal="left"/>
    </xf>
    <xf numFmtId="0" fontId="3" fillId="0" borderId="12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distributed"/>
    </xf>
    <xf numFmtId="0" fontId="5" fillId="0" borderId="21" xfId="0" applyFont="1" applyBorder="1" applyAlignment="1">
      <alignment horizontal="center" vertical="distributed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distributed"/>
    </xf>
    <xf numFmtId="0" fontId="3" fillId="0" borderId="16" xfId="0" applyFont="1" applyFill="1" applyBorder="1" applyAlignment="1">
      <alignment horizontal="center" vertical="distributed"/>
    </xf>
    <xf numFmtId="0" fontId="3" fillId="0" borderId="21" xfId="0" applyFont="1" applyFill="1" applyBorder="1" applyAlignment="1">
      <alignment horizontal="center" vertical="distributed"/>
    </xf>
    <xf numFmtId="0" fontId="3" fillId="3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3" fillId="0" borderId="12" xfId="2" applyFont="1" applyBorder="1" applyAlignment="1">
      <alignment horizontal="center" vertical="center" wrapText="1"/>
    </xf>
    <xf numFmtId="0" fontId="3" fillId="0" borderId="16" xfId="2" applyFont="1" applyBorder="1" applyAlignment="1">
      <alignment horizontal="center" vertical="center" wrapText="1"/>
    </xf>
    <xf numFmtId="0" fontId="3" fillId="0" borderId="21" xfId="2" applyFont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/>
    </xf>
    <xf numFmtId="0" fontId="10" fillId="3" borderId="10" xfId="0" applyFont="1" applyFill="1" applyBorder="1" applyAlignment="1">
      <alignment horizontal="center"/>
    </xf>
    <xf numFmtId="0" fontId="10" fillId="3" borderId="11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" fillId="0" borderId="12" xfId="3" applyFont="1" applyBorder="1" applyAlignment="1">
      <alignment horizontal="center" vertical="center" wrapText="1"/>
    </xf>
    <xf numFmtId="0" fontId="3" fillId="0" borderId="16" xfId="3" applyFont="1" applyBorder="1" applyAlignment="1">
      <alignment horizontal="center" vertical="center" wrapText="1"/>
    </xf>
    <xf numFmtId="0" fontId="3" fillId="0" borderId="21" xfId="3" applyFont="1" applyBorder="1" applyAlignment="1">
      <alignment horizontal="center" vertical="center" wrapText="1"/>
    </xf>
  </cellXfs>
  <cellStyles count="9">
    <cellStyle name="Normal" xfId="0" builtinId="0"/>
    <cellStyle name="Normal 2 2" xfId="4"/>
    <cellStyle name="Normal 2 2 2 2" xfId="6"/>
    <cellStyle name="Normal 3" xfId="2"/>
    <cellStyle name="Normal 3 2" xfId="3"/>
    <cellStyle name="Normal 3 3 2" xfId="5"/>
    <cellStyle name="Normal 5 2" xfId="7"/>
    <cellStyle name="Normal_ZAC_SDN_2002" xfId="1"/>
    <cellStyle name="Porcentual 2 2" xfId="8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21102</xdr:colOff>
      <xdr:row>78</xdr:row>
      <xdr:rowOff>0</xdr:rowOff>
    </xdr:from>
    <xdr:to>
      <xdr:col>0</xdr:col>
      <xdr:colOff>161778</xdr:colOff>
      <xdr:row>78</xdr:row>
      <xdr:rowOff>126609</xdr:rowOff>
    </xdr:to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0220178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8379948" y="629822"/>
          <a:ext cx="1799207" cy="22889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twoCellAnchor editAs="oneCell">
    <xdr:from>
      <xdr:col>0</xdr:col>
      <xdr:colOff>63305</xdr:colOff>
      <xdr:row>0</xdr:row>
      <xdr:rowOff>112542</xdr:rowOff>
    </xdr:from>
    <xdr:to>
      <xdr:col>8</xdr:col>
      <xdr:colOff>1012874</xdr:colOff>
      <xdr:row>5</xdr:row>
      <xdr:rowOff>168812</xdr:rowOff>
    </xdr:to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05" y="112542"/>
          <a:ext cx="3756074" cy="724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7034</xdr:rowOff>
    </xdr:from>
    <xdr:to>
      <xdr:col>7</xdr:col>
      <xdr:colOff>10083</xdr:colOff>
      <xdr:row>73</xdr:row>
      <xdr:rowOff>108891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130062"/>
          <a:ext cx="2725148" cy="65659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21102</xdr:colOff>
      <xdr:row>78</xdr:row>
      <xdr:rowOff>0</xdr:rowOff>
    </xdr:from>
    <xdr:to>
      <xdr:col>0</xdr:col>
      <xdr:colOff>161778</xdr:colOff>
      <xdr:row>78</xdr:row>
      <xdr:rowOff>126609</xdr:rowOff>
    </xdr:to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0220178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8379948" y="629822"/>
          <a:ext cx="1799207" cy="22889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twoCellAnchor editAs="oneCell">
    <xdr:from>
      <xdr:col>0</xdr:col>
      <xdr:colOff>35169</xdr:colOff>
      <xdr:row>0</xdr:row>
      <xdr:rowOff>70338</xdr:rowOff>
    </xdr:from>
    <xdr:to>
      <xdr:col>8</xdr:col>
      <xdr:colOff>822960</xdr:colOff>
      <xdr:row>5</xdr:row>
      <xdr:rowOff>126609</xdr:rowOff>
    </xdr:to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3987</xdr:colOff>
      <xdr:row>73</xdr:row>
      <xdr:rowOff>120147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123028"/>
          <a:ext cx="2719052" cy="65842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3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6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7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22</xdr:row>
      <xdr:rowOff>0</xdr:rowOff>
    </xdr:from>
    <xdr:to>
      <xdr:col>7</xdr:col>
      <xdr:colOff>3987</xdr:colOff>
      <xdr:row>73</xdr:row>
      <xdr:rowOff>120147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123028"/>
          <a:ext cx="2719052" cy="65842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21102</xdr:colOff>
      <xdr:row>78</xdr:row>
      <xdr:rowOff>0</xdr:rowOff>
    </xdr:from>
    <xdr:to>
      <xdr:col>0</xdr:col>
      <xdr:colOff>161778</xdr:colOff>
      <xdr:row>78</xdr:row>
      <xdr:rowOff>126609</xdr:rowOff>
    </xdr:to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0220178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8379948" y="629822"/>
          <a:ext cx="1799207" cy="22889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twoCellAnchor editAs="oneCell">
    <xdr:from>
      <xdr:col>0</xdr:col>
      <xdr:colOff>63305</xdr:colOff>
      <xdr:row>0</xdr:row>
      <xdr:rowOff>112542</xdr:rowOff>
    </xdr:from>
    <xdr:to>
      <xdr:col>8</xdr:col>
      <xdr:colOff>1012874</xdr:colOff>
      <xdr:row>5</xdr:row>
      <xdr:rowOff>168812</xdr:rowOff>
    </xdr:to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05" y="112542"/>
          <a:ext cx="3756074" cy="724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3987</xdr:colOff>
      <xdr:row>73</xdr:row>
      <xdr:rowOff>120147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123028"/>
          <a:ext cx="2719052" cy="658425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21102</xdr:colOff>
      <xdr:row>78</xdr:row>
      <xdr:rowOff>0</xdr:rowOff>
    </xdr:from>
    <xdr:to>
      <xdr:col>0</xdr:col>
      <xdr:colOff>161778</xdr:colOff>
      <xdr:row>78</xdr:row>
      <xdr:rowOff>126609</xdr:rowOff>
    </xdr:to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0220178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8379948" y="629822"/>
          <a:ext cx="1799207" cy="228893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twoCellAnchor editAs="oneCell">
    <xdr:from>
      <xdr:col>0</xdr:col>
      <xdr:colOff>35169</xdr:colOff>
      <xdr:row>0</xdr:row>
      <xdr:rowOff>70338</xdr:rowOff>
    </xdr:from>
    <xdr:to>
      <xdr:col>8</xdr:col>
      <xdr:colOff>822960</xdr:colOff>
      <xdr:row>5</xdr:row>
      <xdr:rowOff>126609</xdr:rowOff>
    </xdr:to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3987</xdr:colOff>
      <xdr:row>73</xdr:row>
      <xdr:rowOff>120147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123028"/>
          <a:ext cx="2719052" cy="658425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49237</xdr:rowOff>
    </xdr:from>
    <xdr:ext cx="3756074" cy="822960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49237"/>
          <a:ext cx="3756074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83702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837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21102</xdr:colOff>
      <xdr:row>78</xdr:row>
      <xdr:rowOff>0</xdr:rowOff>
    </xdr:from>
    <xdr:ext cx="140676" cy="126609"/>
    <xdr:pic>
      <xdr:nvPicPr>
        <xdr:cNvPr id="2" name="Picture 1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2" y="12618720"/>
          <a:ext cx="140676" cy="126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171450</xdr:colOff>
      <xdr:row>4</xdr:row>
      <xdr:rowOff>95250</xdr:rowOff>
    </xdr:from>
    <xdr:to>
      <xdr:col>18</xdr:col>
      <xdr:colOff>774903</xdr:colOff>
      <xdr:row>5</xdr:row>
      <xdr:rowOff>190500</xdr:rowOff>
    </xdr:to>
    <xdr:sp macro="" textlink="">
      <xdr:nvSpPr>
        <xdr:cNvPr id="3" name="WordArt 6"/>
        <xdr:cNvSpPr>
          <a:spLocks noChangeArrowheads="1" noChangeShapeType="1" noTextEdit="1"/>
        </xdr:cNvSpPr>
      </xdr:nvSpPr>
      <xdr:spPr bwMode="auto">
        <a:xfrm>
          <a:off x="10975438" y="742364"/>
          <a:ext cx="1855477" cy="22889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MX" sz="3600" i="1" kern="10" spc="0">
              <a:ln w="15875">
                <a:solidFill>
                  <a:srgbClr val="000000"/>
                </a:solidFill>
                <a:round/>
                <a:headEnd/>
                <a:tailEnd/>
              </a:ln>
              <a:gradFill rotWithShape="1">
                <a:gsLst>
                  <a:gs pos="0">
                    <a:srgbClr val="C0C0C0">
                      <a:gamma/>
                      <a:tint val="13725"/>
                      <a:invGamma/>
                    </a:srgbClr>
                  </a:gs>
                  <a:gs pos="100000">
                    <a:srgbClr val="C0C0C0"/>
                  </a:gs>
                </a:gsLst>
                <a:lin ang="5400000" scaled="1"/>
              </a:gra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MEVyT 10-14</a:t>
          </a:r>
        </a:p>
      </xdr:txBody>
    </xdr:sp>
    <xdr:clientData/>
  </xdr:twoCellAnchor>
  <xdr:oneCellAnchor>
    <xdr:from>
      <xdr:col>0</xdr:col>
      <xdr:colOff>35169</xdr:colOff>
      <xdr:row>0</xdr:row>
      <xdr:rowOff>70338</xdr:rowOff>
    </xdr:from>
    <xdr:ext cx="3594296" cy="724486"/>
    <xdr:pic>
      <xdr:nvPicPr>
        <xdr:cNvPr id="4" name="8 Imagen" descr="Plantilla Oficio Nueva-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69" y="70338"/>
          <a:ext cx="3594296" cy="724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0</xdr:rowOff>
    </xdr:from>
    <xdr:ext cx="2719052" cy="6584251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59126"/>
          <a:ext cx="2719052" cy="658425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AL23"/>
  <sheetViews>
    <sheetView zoomScale="80" zoomScaleNormal="80" workbookViewId="0">
      <selection activeCell="A18" sqref="A18"/>
    </sheetView>
  </sheetViews>
  <sheetFormatPr baseColWidth="10" defaultColWidth="12" defaultRowHeight="12.75" x14ac:dyDescent="0.2"/>
  <cols>
    <col min="1" max="1" width="40.1640625" style="97" bestFit="1" customWidth="1"/>
    <col min="2" max="2" width="6.6640625" style="97" bestFit="1" customWidth="1"/>
    <col min="3" max="3" width="5.1640625" style="97" bestFit="1" customWidth="1"/>
    <col min="4" max="4" width="6.6640625" style="97" bestFit="1" customWidth="1"/>
    <col min="5" max="5" width="9" style="97" bestFit="1" customWidth="1"/>
    <col min="6" max="6" width="8.5" style="97" bestFit="1" customWidth="1"/>
    <col min="7" max="7" width="6.5" style="97" bestFit="1" customWidth="1"/>
    <col min="8" max="8" width="7.33203125" style="97" bestFit="1" customWidth="1"/>
    <col min="9" max="9" width="7.5" style="97" bestFit="1" customWidth="1"/>
    <col min="10" max="10" width="6.5" style="97" bestFit="1" customWidth="1"/>
    <col min="11" max="11" width="6.83203125" style="97" bestFit="1" customWidth="1"/>
    <col min="12" max="12" width="6.6640625" style="97" bestFit="1" customWidth="1"/>
    <col min="13" max="14" width="6.83203125" style="97" bestFit="1" customWidth="1"/>
    <col min="15" max="15" width="7.6640625" style="97" bestFit="1" customWidth="1"/>
    <col min="16" max="16" width="6.83203125" style="97" bestFit="1" customWidth="1"/>
    <col min="17" max="17" width="7.83203125" style="97" bestFit="1" customWidth="1"/>
    <col min="18" max="18" width="7.33203125" style="97" bestFit="1" customWidth="1"/>
    <col min="19" max="19" width="6.6640625" style="97" bestFit="1" customWidth="1"/>
    <col min="20" max="20" width="5.1640625" style="97" bestFit="1" customWidth="1"/>
    <col min="21" max="21" width="6.6640625" style="97" bestFit="1" customWidth="1"/>
    <col min="22" max="22" width="6.5" style="97" bestFit="1" customWidth="1"/>
    <col min="23" max="23" width="6.83203125" style="97" bestFit="1" customWidth="1"/>
    <col min="24" max="24" width="8.5" style="97" bestFit="1" customWidth="1"/>
    <col min="25" max="25" width="6.5" style="97" bestFit="1" customWidth="1"/>
    <col min="26" max="26" width="5.6640625" style="97" bestFit="1" customWidth="1"/>
    <col min="27" max="28" width="6.6640625" style="97" bestFit="1" customWidth="1"/>
    <col min="29" max="29" width="10.1640625" style="97" bestFit="1" customWidth="1"/>
    <col min="30" max="30" width="7.6640625" style="97" bestFit="1" customWidth="1"/>
    <col min="31" max="32" width="6.5" style="97" bestFit="1" customWidth="1"/>
    <col min="33" max="33" width="6.6640625" style="97" bestFit="1" customWidth="1"/>
    <col min="34" max="34" width="2" style="97" customWidth="1"/>
    <col min="35" max="35" width="9.83203125" style="97" bestFit="1" customWidth="1"/>
    <col min="36" max="36" width="12" style="97"/>
    <col min="37" max="37" width="14.33203125" style="97" bestFit="1" customWidth="1"/>
    <col min="38" max="16384" width="12" style="97"/>
  </cols>
  <sheetData>
    <row r="1" spans="1:38" s="82" customFormat="1" ht="12.75" customHeight="1" x14ac:dyDescent="0.2">
      <c r="A1" s="139" t="s">
        <v>88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1"/>
    </row>
    <row r="2" spans="1:38" s="82" customFormat="1" ht="12" customHeight="1" x14ac:dyDescent="0.2">
      <c r="A2" s="142" t="s">
        <v>138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4"/>
    </row>
    <row r="3" spans="1:38" s="82" customFormat="1" ht="24" customHeight="1" thickBot="1" x14ac:dyDescent="0.25">
      <c r="A3" s="145" t="s">
        <v>89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7"/>
    </row>
    <row r="4" spans="1:38" s="82" customFormat="1" ht="6" customHeight="1" thickBot="1" x14ac:dyDescent="0.25">
      <c r="A4" s="83"/>
      <c r="B4" s="84"/>
    </row>
    <row r="5" spans="1:38" s="82" customFormat="1" ht="17.45" customHeight="1" thickBot="1" x14ac:dyDescent="0.25">
      <c r="A5" s="85" t="s">
        <v>90</v>
      </c>
      <c r="B5" s="86" t="s">
        <v>91</v>
      </c>
      <c r="C5" s="86" t="s">
        <v>92</v>
      </c>
      <c r="D5" s="86" t="s">
        <v>93</v>
      </c>
      <c r="E5" s="86" t="s">
        <v>94</v>
      </c>
      <c r="F5" s="86" t="s">
        <v>95</v>
      </c>
      <c r="G5" s="86" t="s">
        <v>96</v>
      </c>
      <c r="H5" s="86" t="s">
        <v>97</v>
      </c>
      <c r="I5" s="86" t="s">
        <v>98</v>
      </c>
      <c r="J5" s="86" t="s">
        <v>99</v>
      </c>
      <c r="K5" s="86" t="s">
        <v>100</v>
      </c>
      <c r="L5" s="86" t="s">
        <v>101</v>
      </c>
      <c r="M5" s="86" t="s">
        <v>102</v>
      </c>
      <c r="N5" s="86" t="s">
        <v>103</v>
      </c>
      <c r="O5" s="86" t="s">
        <v>104</v>
      </c>
      <c r="P5" s="86" t="s">
        <v>105</v>
      </c>
      <c r="Q5" s="86" t="s">
        <v>106</v>
      </c>
      <c r="R5" s="86" t="s">
        <v>107</v>
      </c>
      <c r="S5" s="86" t="s">
        <v>108</v>
      </c>
      <c r="T5" s="86" t="s">
        <v>109</v>
      </c>
      <c r="U5" s="86" t="s">
        <v>110</v>
      </c>
      <c r="V5" s="86" t="s">
        <v>111</v>
      </c>
      <c r="W5" s="86" t="s">
        <v>112</v>
      </c>
      <c r="X5" s="86" t="s">
        <v>113</v>
      </c>
      <c r="Y5" s="86" t="s">
        <v>114</v>
      </c>
      <c r="Z5" s="86" t="s">
        <v>115</v>
      </c>
      <c r="AA5" s="86" t="s">
        <v>116</v>
      </c>
      <c r="AB5" s="86" t="s">
        <v>117</v>
      </c>
      <c r="AC5" s="86" t="s">
        <v>118</v>
      </c>
      <c r="AD5" s="86" t="s">
        <v>119</v>
      </c>
      <c r="AE5" s="86" t="s">
        <v>120</v>
      </c>
      <c r="AF5" s="86" t="s">
        <v>121</v>
      </c>
      <c r="AG5" s="86" t="s">
        <v>122</v>
      </c>
      <c r="AI5" s="87" t="s">
        <v>123</v>
      </c>
    </row>
    <row r="6" spans="1:38" s="82" customFormat="1" ht="13.5" thickBot="1" x14ac:dyDescent="0.25">
      <c r="A6" s="88" t="s">
        <v>124</v>
      </c>
      <c r="B6" s="89"/>
    </row>
    <row r="7" spans="1:38" s="82" customFormat="1" ht="13.5" thickBot="1" x14ac:dyDescent="0.25">
      <c r="A7" s="90" t="s">
        <v>36</v>
      </c>
      <c r="B7" s="91">
        <f>AGS!$R$26</f>
        <v>7</v>
      </c>
      <c r="C7" s="91">
        <f>BC!R26</f>
        <v>7</v>
      </c>
      <c r="D7" s="91">
        <f>BCS!R26</f>
        <v>0</v>
      </c>
      <c r="E7" s="91">
        <f>CAMP!R26</f>
        <v>16</v>
      </c>
      <c r="F7" s="91">
        <f>COAH!R26</f>
        <v>51</v>
      </c>
      <c r="G7" s="91">
        <f>COL!R26</f>
        <v>5</v>
      </c>
      <c r="H7" s="91">
        <f>CHIS!R26</f>
        <v>32</v>
      </c>
      <c r="I7" s="91">
        <f>CHIH!R26</f>
        <v>11</v>
      </c>
      <c r="J7" s="91">
        <f>DF!R26</f>
        <v>25</v>
      </c>
      <c r="K7" s="91">
        <f>DGO!R26</f>
        <v>20</v>
      </c>
      <c r="L7" s="91">
        <f>GTO!R26</f>
        <v>13</v>
      </c>
      <c r="M7" s="91">
        <f>GRO!R26</f>
        <v>17</v>
      </c>
      <c r="N7" s="91">
        <f>HGO!R26</f>
        <v>6</v>
      </c>
      <c r="O7" s="91">
        <f>JAL!R26</f>
        <v>26</v>
      </c>
      <c r="P7" s="91">
        <f>MEX!R26</f>
        <v>45</v>
      </c>
      <c r="Q7" s="91">
        <f>MICH!R26</f>
        <v>25</v>
      </c>
      <c r="R7" s="91">
        <f>MOR!R26</f>
        <v>28</v>
      </c>
      <c r="S7" s="91">
        <f>NAY!R26</f>
        <v>10</v>
      </c>
      <c r="T7" s="91">
        <f>NL!R26</f>
        <v>6</v>
      </c>
      <c r="U7" s="91">
        <f>OAX!R26</f>
        <v>20</v>
      </c>
      <c r="V7" s="91">
        <f>PUE!R26</f>
        <v>45</v>
      </c>
      <c r="W7" s="91">
        <f>QRO!R26</f>
        <v>20</v>
      </c>
      <c r="X7" s="91">
        <f>QROO!R26</f>
        <v>31</v>
      </c>
      <c r="Y7" s="91">
        <f>SLP!R26</f>
        <v>15</v>
      </c>
      <c r="Z7" s="91">
        <f>SIN!R26</f>
        <v>8</v>
      </c>
      <c r="AA7" s="91">
        <f>SON!R26</f>
        <v>4</v>
      </c>
      <c r="AB7" s="91">
        <f>TAB!R26</f>
        <v>11</v>
      </c>
      <c r="AC7" s="91">
        <f>TAMPS!R26</f>
        <v>18</v>
      </c>
      <c r="AD7" s="91">
        <f>TLAX!R26</f>
        <v>4</v>
      </c>
      <c r="AE7" s="91">
        <f>VER!R26</f>
        <v>35</v>
      </c>
      <c r="AF7" s="91">
        <f>YUC!R26</f>
        <v>2</v>
      </c>
      <c r="AG7" s="91">
        <f>ZAC!R26</f>
        <v>7</v>
      </c>
      <c r="AI7" s="92">
        <f>SUM(B7:AG7)</f>
        <v>570</v>
      </c>
    </row>
    <row r="8" spans="1:38" s="82" customFormat="1" ht="13.5" thickBot="1" x14ac:dyDescent="0.25">
      <c r="A8" s="90" t="s">
        <v>37</v>
      </c>
      <c r="B8" s="91">
        <f>AGS!R27</f>
        <v>16</v>
      </c>
      <c r="C8" s="91">
        <f>BC!R27</f>
        <v>8</v>
      </c>
      <c r="D8" s="91">
        <f>BCS!R27</f>
        <v>1</v>
      </c>
      <c r="E8" s="91">
        <f>CAMP!R27</f>
        <v>9</v>
      </c>
      <c r="F8" s="91">
        <f>COAH!R27</f>
        <v>53</v>
      </c>
      <c r="G8" s="91">
        <f>COL!R27</f>
        <v>19</v>
      </c>
      <c r="H8" s="91">
        <f>CHIS!R27</f>
        <v>29</v>
      </c>
      <c r="I8" s="91">
        <f>CHIH!R27</f>
        <v>32</v>
      </c>
      <c r="J8" s="91">
        <f>DF!R27</f>
        <v>25</v>
      </c>
      <c r="K8" s="91">
        <f>DGO!R27</f>
        <v>15</v>
      </c>
      <c r="L8" s="91">
        <f>GTO!R27</f>
        <v>34</v>
      </c>
      <c r="M8" s="91">
        <f>GRO!R27</f>
        <v>25</v>
      </c>
      <c r="N8" s="91">
        <f>HGO!R27</f>
        <v>13</v>
      </c>
      <c r="O8" s="91">
        <f>JAL!R27</f>
        <v>76</v>
      </c>
      <c r="P8" s="91">
        <f>MEX!R27</f>
        <v>49</v>
      </c>
      <c r="Q8" s="91">
        <f>MICH!R27</f>
        <v>13</v>
      </c>
      <c r="R8" s="91">
        <f>MOR!R27</f>
        <v>36</v>
      </c>
      <c r="S8" s="91">
        <f>NAY!R27</f>
        <v>11</v>
      </c>
      <c r="T8" s="91">
        <f>NL!R27</f>
        <v>8</v>
      </c>
      <c r="U8" s="91">
        <f>OAX!R27</f>
        <v>17</v>
      </c>
      <c r="V8" s="91">
        <f>PUE!R27</f>
        <v>41</v>
      </c>
      <c r="W8" s="91">
        <f>QRO!R27</f>
        <v>16</v>
      </c>
      <c r="X8" s="91">
        <f>QROO!R27</f>
        <v>25</v>
      </c>
      <c r="Y8" s="91">
        <f>SLP!R27</f>
        <v>209</v>
      </c>
      <c r="Z8" s="91">
        <f>SIN!R27</f>
        <v>11</v>
      </c>
      <c r="AA8" s="91">
        <f>SON!R27</f>
        <v>13</v>
      </c>
      <c r="AB8" s="91">
        <f>TAB!R27</f>
        <v>5</v>
      </c>
      <c r="AC8" s="91">
        <f>TAMPS!R27</f>
        <v>29</v>
      </c>
      <c r="AD8" s="91">
        <f>TLAX!R27</f>
        <v>7</v>
      </c>
      <c r="AE8" s="91">
        <f>VER!R27</f>
        <v>75</v>
      </c>
      <c r="AF8" s="91">
        <f>YUC!R27</f>
        <v>26</v>
      </c>
      <c r="AG8" s="91">
        <f>ZAC!R27</f>
        <v>27</v>
      </c>
      <c r="AI8" s="92">
        <f t="shared" ref="AI8:AI18" si="0">SUM(B8:AH8)</f>
        <v>973</v>
      </c>
      <c r="AL8" s="93"/>
    </row>
    <row r="9" spans="1:38" s="82" customFormat="1" ht="13.5" thickBot="1" x14ac:dyDescent="0.25">
      <c r="A9" s="90" t="s">
        <v>38</v>
      </c>
      <c r="B9" s="91">
        <f>AGS!R28</f>
        <v>1</v>
      </c>
      <c r="C9" s="91">
        <f>BC!R28</f>
        <v>2</v>
      </c>
      <c r="D9" s="91">
        <f>BCS!R28</f>
        <v>0</v>
      </c>
      <c r="E9" s="91">
        <f>CAMP!R28</f>
        <v>4</v>
      </c>
      <c r="F9" s="91">
        <f>COAH!R28</f>
        <v>0</v>
      </c>
      <c r="G9" s="91">
        <f>COL!R28</f>
        <v>5</v>
      </c>
      <c r="H9" s="91">
        <f>CHIS!R28</f>
        <v>1</v>
      </c>
      <c r="I9" s="91">
        <f>CHIH!R28</f>
        <v>5</v>
      </c>
      <c r="J9" s="91">
        <f>DF!R28</f>
        <v>3</v>
      </c>
      <c r="K9" s="91">
        <f>DGO!R28</f>
        <v>1</v>
      </c>
      <c r="L9" s="91">
        <f>GTO!R28</f>
        <v>4</v>
      </c>
      <c r="M9" s="91">
        <f>GRO!R28</f>
        <v>1</v>
      </c>
      <c r="N9" s="91">
        <f>HGO!R28</f>
        <v>0</v>
      </c>
      <c r="O9" s="91">
        <f>JAL!R28</f>
        <v>3</v>
      </c>
      <c r="P9" s="91">
        <f>MEX!R28</f>
        <v>5</v>
      </c>
      <c r="Q9" s="91">
        <f>MICH!R28</f>
        <v>4</v>
      </c>
      <c r="R9" s="91">
        <f>MOR!R28</f>
        <v>3</v>
      </c>
      <c r="S9" s="91">
        <f>NAY!R28</f>
        <v>2</v>
      </c>
      <c r="T9" s="91">
        <f>NL!R28</f>
        <v>0</v>
      </c>
      <c r="U9" s="91">
        <f>OAX!R28</f>
        <v>3</v>
      </c>
      <c r="V9" s="91">
        <f>PUE!R28</f>
        <v>8</v>
      </c>
      <c r="W9" s="91">
        <f>QRO!R28</f>
        <v>3</v>
      </c>
      <c r="X9" s="91">
        <f>QROO!R28</f>
        <v>5</v>
      </c>
      <c r="Y9" s="91">
        <f>SLP!R28</f>
        <v>3</v>
      </c>
      <c r="Z9" s="91">
        <f>SIN!R28</f>
        <v>2</v>
      </c>
      <c r="AA9" s="91">
        <f>SON!R28</f>
        <v>0</v>
      </c>
      <c r="AB9" s="91">
        <f>TAB!R28</f>
        <v>0</v>
      </c>
      <c r="AC9" s="91">
        <f>TAMPS!R28</f>
        <v>6</v>
      </c>
      <c r="AD9" s="91">
        <f>TLAX!R28</f>
        <v>3</v>
      </c>
      <c r="AE9" s="91">
        <f>VER!R28</f>
        <v>0</v>
      </c>
      <c r="AF9" s="91">
        <f>YUC!R28</f>
        <v>2</v>
      </c>
      <c r="AG9" s="91">
        <f>ZAC!R28</f>
        <v>1</v>
      </c>
      <c r="AI9" s="92">
        <f t="shared" si="0"/>
        <v>80</v>
      </c>
    </row>
    <row r="10" spans="1:38" s="82" customFormat="1" ht="13.5" thickBot="1" x14ac:dyDescent="0.25">
      <c r="A10" s="90" t="s">
        <v>39</v>
      </c>
      <c r="B10" s="91">
        <f>AGS!R29</f>
        <v>19</v>
      </c>
      <c r="C10" s="91">
        <f>BC!R29</f>
        <v>1</v>
      </c>
      <c r="D10" s="91">
        <f>BCS!R29</f>
        <v>2</v>
      </c>
      <c r="E10" s="91">
        <f>CAMP!R29</f>
        <v>3</v>
      </c>
      <c r="F10" s="91">
        <f>COAH!R29</f>
        <v>19</v>
      </c>
      <c r="G10" s="91">
        <f>COL!R29</f>
        <v>3</v>
      </c>
      <c r="H10" s="91">
        <f>CHIS!R29</f>
        <v>5</v>
      </c>
      <c r="I10" s="91">
        <f>CHIH!R29</f>
        <v>14</v>
      </c>
      <c r="J10" s="91">
        <f>DF!R29</f>
        <v>19</v>
      </c>
      <c r="K10" s="91">
        <f>DGO!R29</f>
        <v>8</v>
      </c>
      <c r="L10" s="91">
        <f>GTO!R29</f>
        <v>20</v>
      </c>
      <c r="M10" s="91">
        <f>GRO!R29</f>
        <v>14</v>
      </c>
      <c r="N10" s="91">
        <f>HGO!R29</f>
        <v>3</v>
      </c>
      <c r="O10" s="91">
        <f>JAL!R29</f>
        <v>29</v>
      </c>
      <c r="P10" s="91">
        <f>MEX!R29</f>
        <v>26</v>
      </c>
      <c r="Q10" s="91">
        <f>MICH!R29</f>
        <v>10</v>
      </c>
      <c r="R10" s="91">
        <f>MOR!R29</f>
        <v>28</v>
      </c>
      <c r="S10" s="91">
        <f>NAY!R29</f>
        <v>6</v>
      </c>
      <c r="T10" s="91">
        <f>NL!R29</f>
        <v>1</v>
      </c>
      <c r="U10" s="91">
        <f>OAX!R29</f>
        <v>7</v>
      </c>
      <c r="V10" s="91">
        <f>PUE!R29</f>
        <v>19</v>
      </c>
      <c r="W10" s="91">
        <f>QRO!R29</f>
        <v>12</v>
      </c>
      <c r="X10" s="91">
        <f>QROO!R29</f>
        <v>16</v>
      </c>
      <c r="Y10" s="91">
        <f>SLP!R29</f>
        <v>7</v>
      </c>
      <c r="Z10" s="91">
        <f>SIN!R29</f>
        <v>2</v>
      </c>
      <c r="AA10" s="91">
        <f>SON!R29</f>
        <v>4</v>
      </c>
      <c r="AB10" s="91">
        <f>TAB!R29</f>
        <v>0</v>
      </c>
      <c r="AC10" s="91">
        <f>TAMPS!R29</f>
        <v>17</v>
      </c>
      <c r="AD10" s="91">
        <f>TLAX!R29</f>
        <v>6</v>
      </c>
      <c r="AE10" s="91">
        <f>VER!R29</f>
        <v>31</v>
      </c>
      <c r="AF10" s="91">
        <f>YUC!R29</f>
        <v>13</v>
      </c>
      <c r="AG10" s="91">
        <f>ZAC!R29</f>
        <v>4</v>
      </c>
      <c r="AI10" s="92">
        <f t="shared" si="0"/>
        <v>368</v>
      </c>
    </row>
    <row r="11" spans="1:38" s="82" customFormat="1" ht="13.5" thickBot="1" x14ac:dyDescent="0.25">
      <c r="A11" s="90" t="s">
        <v>40</v>
      </c>
      <c r="B11" s="91">
        <f>AGS!R30</f>
        <v>1</v>
      </c>
      <c r="C11" s="91">
        <f>BC!R30</f>
        <v>0</v>
      </c>
      <c r="D11" s="91">
        <f>BCS!R30</f>
        <v>1</v>
      </c>
      <c r="E11" s="91">
        <f>CAMP!R30</f>
        <v>0</v>
      </c>
      <c r="F11" s="91">
        <f>COAH!R30</f>
        <v>2</v>
      </c>
      <c r="G11" s="91">
        <f>COL!R30</f>
        <v>1</v>
      </c>
      <c r="H11" s="91">
        <f>CHIS!R30</f>
        <v>7</v>
      </c>
      <c r="I11" s="91">
        <f>CHIH!R30</f>
        <v>3</v>
      </c>
      <c r="J11" s="91">
        <f>DF!R30</f>
        <v>6</v>
      </c>
      <c r="K11" s="91">
        <f>DGO!R30</f>
        <v>2</v>
      </c>
      <c r="L11" s="91">
        <f>GTO!R30</f>
        <v>5</v>
      </c>
      <c r="M11" s="91">
        <f>GRO!R30</f>
        <v>4</v>
      </c>
      <c r="N11" s="91">
        <f>HGO!R30</f>
        <v>0</v>
      </c>
      <c r="O11" s="91">
        <f>JAL!R30</f>
        <v>7</v>
      </c>
      <c r="P11" s="91">
        <f>MEX!R30</f>
        <v>4</v>
      </c>
      <c r="Q11" s="91">
        <f>MICH!R30</f>
        <v>10</v>
      </c>
      <c r="R11" s="91">
        <f>MOR!R30</f>
        <v>1</v>
      </c>
      <c r="S11" s="91">
        <f>NAY!R30</f>
        <v>0</v>
      </c>
      <c r="T11" s="91">
        <f>NL!R30</f>
        <v>3</v>
      </c>
      <c r="U11" s="91">
        <f>OAX!R30</f>
        <v>7</v>
      </c>
      <c r="V11" s="91">
        <f>PUE!R30</f>
        <v>8</v>
      </c>
      <c r="W11" s="91">
        <f>QRO!R30</f>
        <v>1</v>
      </c>
      <c r="X11" s="91">
        <f>QROO!R30</f>
        <v>4</v>
      </c>
      <c r="Y11" s="91">
        <f>SLP!R30</f>
        <v>3</v>
      </c>
      <c r="Z11" s="91">
        <f>SIN!R30</f>
        <v>4</v>
      </c>
      <c r="AA11" s="91">
        <f>SON!R30</f>
        <v>1</v>
      </c>
      <c r="AB11" s="91">
        <f>TAB!R30</f>
        <v>2</v>
      </c>
      <c r="AC11" s="91">
        <f>TAMPS!R30</f>
        <v>3</v>
      </c>
      <c r="AD11" s="91">
        <f>TLAX!R30</f>
        <v>1</v>
      </c>
      <c r="AE11" s="91">
        <f>VER!R30</f>
        <v>2</v>
      </c>
      <c r="AF11" s="91">
        <f>YUC!R30</f>
        <v>2</v>
      </c>
      <c r="AG11" s="91">
        <f>ZAC!R30</f>
        <v>0</v>
      </c>
      <c r="AI11" s="92">
        <f t="shared" si="0"/>
        <v>95</v>
      </c>
    </row>
    <row r="12" spans="1:38" s="82" customFormat="1" ht="13.5" thickBot="1" x14ac:dyDescent="0.25">
      <c r="A12" s="90" t="s">
        <v>41</v>
      </c>
      <c r="B12" s="91">
        <f>AGS!R31</f>
        <v>0</v>
      </c>
      <c r="C12" s="91">
        <f>BC!R31</f>
        <v>0</v>
      </c>
      <c r="D12" s="91">
        <f>BCS!R31</f>
        <v>0</v>
      </c>
      <c r="E12" s="91">
        <f>CAMP!R31</f>
        <v>0</v>
      </c>
      <c r="F12" s="91">
        <f>COAH!R31</f>
        <v>0</v>
      </c>
      <c r="G12" s="91">
        <f>COL!R31</f>
        <v>0</v>
      </c>
      <c r="H12" s="91">
        <f>CHIS!R31</f>
        <v>1</v>
      </c>
      <c r="I12" s="91">
        <f>CHIH!R31</f>
        <v>0</v>
      </c>
      <c r="J12" s="91">
        <f>DF!R31</f>
        <v>1</v>
      </c>
      <c r="K12" s="91">
        <f>DGO!R31</f>
        <v>0</v>
      </c>
      <c r="L12" s="91">
        <f>GTO!R31</f>
        <v>0</v>
      </c>
      <c r="M12" s="91">
        <f>GRO!R31</f>
        <v>0</v>
      </c>
      <c r="N12" s="91">
        <f>HGO!R31</f>
        <v>0</v>
      </c>
      <c r="O12" s="91">
        <f>JAL!R31</f>
        <v>4</v>
      </c>
      <c r="P12" s="91">
        <f>MEX!R31</f>
        <v>1</v>
      </c>
      <c r="Q12" s="91">
        <f>MICH!R31</f>
        <v>3</v>
      </c>
      <c r="R12" s="91">
        <f>MOR!R31</f>
        <v>0</v>
      </c>
      <c r="S12" s="91">
        <f>NAY!R31</f>
        <v>0</v>
      </c>
      <c r="T12" s="91">
        <f>NL!R31</f>
        <v>0</v>
      </c>
      <c r="U12" s="91">
        <f>OAX!R31</f>
        <v>0</v>
      </c>
      <c r="V12" s="91">
        <f>PUE!R31</f>
        <v>2</v>
      </c>
      <c r="W12" s="91">
        <f>QRO!R31</f>
        <v>0</v>
      </c>
      <c r="X12" s="91">
        <f>QROO!R31</f>
        <v>21</v>
      </c>
      <c r="Y12" s="91">
        <f>SLP!R31</f>
        <v>0</v>
      </c>
      <c r="Z12" s="91">
        <f>SIN!R31</f>
        <v>0</v>
      </c>
      <c r="AA12" s="91">
        <f>SON!R31</f>
        <v>0</v>
      </c>
      <c r="AB12" s="91">
        <f>TAB!R31</f>
        <v>0</v>
      </c>
      <c r="AC12" s="91">
        <f>TAMPS!R31</f>
        <v>2</v>
      </c>
      <c r="AD12" s="91">
        <f>TLAX!R31</f>
        <v>0</v>
      </c>
      <c r="AE12" s="91">
        <f>VER!R31</f>
        <v>1</v>
      </c>
      <c r="AF12" s="91">
        <f>YUC!R31</f>
        <v>0</v>
      </c>
      <c r="AG12" s="91">
        <f>ZAC!R31</f>
        <v>0</v>
      </c>
      <c r="AI12" s="92">
        <f t="shared" si="0"/>
        <v>36</v>
      </c>
    </row>
    <row r="13" spans="1:38" s="82" customFormat="1" ht="13.5" thickBot="1" x14ac:dyDescent="0.25">
      <c r="A13" s="90" t="s">
        <v>42</v>
      </c>
      <c r="B13" s="91">
        <f>AGS!R32</f>
        <v>0</v>
      </c>
      <c r="C13" s="91">
        <f>BC!R32</f>
        <v>1</v>
      </c>
      <c r="D13" s="91">
        <f>BCS!R32</f>
        <v>0</v>
      </c>
      <c r="E13" s="91">
        <f>CAMP!R32</f>
        <v>0</v>
      </c>
      <c r="F13" s="91">
        <f>COAH!R32</f>
        <v>0</v>
      </c>
      <c r="G13" s="91">
        <f>COL!R32</f>
        <v>0</v>
      </c>
      <c r="H13" s="91">
        <f>CHIS!R32</f>
        <v>0</v>
      </c>
      <c r="I13" s="91">
        <f>CHIH!R32</f>
        <v>0</v>
      </c>
      <c r="J13" s="91">
        <f>DF!R32</f>
        <v>2</v>
      </c>
      <c r="K13" s="91">
        <f>DGO!R32</f>
        <v>0</v>
      </c>
      <c r="L13" s="91">
        <f>GTO!R32</f>
        <v>0</v>
      </c>
      <c r="M13" s="91">
        <f>GRO!R32</f>
        <v>0</v>
      </c>
      <c r="N13" s="91">
        <f>HGO!R32</f>
        <v>0</v>
      </c>
      <c r="O13" s="91">
        <f>JAL!R32</f>
        <v>7</v>
      </c>
      <c r="P13" s="91">
        <f>MEX!R32</f>
        <v>4</v>
      </c>
      <c r="Q13" s="91">
        <f>MICH!R32</f>
        <v>1</v>
      </c>
      <c r="R13" s="91">
        <f>MOR!R32</f>
        <v>5</v>
      </c>
      <c r="S13" s="91">
        <f>NAY!R32</f>
        <v>0</v>
      </c>
      <c r="T13" s="91">
        <f>NL!R32</f>
        <v>0</v>
      </c>
      <c r="U13" s="91">
        <f>OAX!R32</f>
        <v>3</v>
      </c>
      <c r="V13" s="91">
        <f>PUE!R32</f>
        <v>1</v>
      </c>
      <c r="W13" s="91">
        <f>QRO!R32</f>
        <v>1</v>
      </c>
      <c r="X13" s="91">
        <f>QROO!R32</f>
        <v>2</v>
      </c>
      <c r="Y13" s="91">
        <f>SLP!R32</f>
        <v>0</v>
      </c>
      <c r="Z13" s="91">
        <f>SIN!R32</f>
        <v>0</v>
      </c>
      <c r="AA13" s="91">
        <f>SON!R32</f>
        <v>0</v>
      </c>
      <c r="AB13" s="91">
        <f>TAB!R32</f>
        <v>1</v>
      </c>
      <c r="AC13" s="91">
        <f>TAMPS!R32</f>
        <v>4</v>
      </c>
      <c r="AD13" s="91">
        <f>TLAX!R32</f>
        <v>0</v>
      </c>
      <c r="AE13" s="91">
        <f>VER!R32</f>
        <v>6</v>
      </c>
      <c r="AF13" s="91">
        <f>YUC!R32</f>
        <v>1</v>
      </c>
      <c r="AG13" s="91">
        <f>ZAC!R32</f>
        <v>0</v>
      </c>
      <c r="AI13" s="92">
        <f t="shared" si="0"/>
        <v>39</v>
      </c>
    </row>
    <row r="14" spans="1:38" s="82" customFormat="1" ht="13.5" thickBot="1" x14ac:dyDescent="0.25">
      <c r="A14" s="90" t="s">
        <v>43</v>
      </c>
      <c r="B14" s="91">
        <f>AGS!R33</f>
        <v>3</v>
      </c>
      <c r="C14" s="91">
        <f>BC!R33</f>
        <v>0</v>
      </c>
      <c r="D14" s="91">
        <f>BCS!R33</f>
        <v>0</v>
      </c>
      <c r="E14" s="91">
        <f>CAMP!R33</f>
        <v>2</v>
      </c>
      <c r="F14" s="91">
        <f>COAH!R33</f>
        <v>3</v>
      </c>
      <c r="G14" s="91">
        <f>COL!R33</f>
        <v>2</v>
      </c>
      <c r="H14" s="91">
        <f>CHIS!R33</f>
        <v>3</v>
      </c>
      <c r="I14" s="91">
        <f>CHIH!R33</f>
        <v>4</v>
      </c>
      <c r="J14" s="91">
        <f>DF!R33</f>
        <v>13</v>
      </c>
      <c r="K14" s="91">
        <f>DGO!R33</f>
        <v>1</v>
      </c>
      <c r="L14" s="91">
        <f>GTO!R33</f>
        <v>7</v>
      </c>
      <c r="M14" s="91">
        <f>GRO!R33</f>
        <v>1</v>
      </c>
      <c r="N14" s="91">
        <f>HGO!R33</f>
        <v>0</v>
      </c>
      <c r="O14" s="91">
        <f>JAL!R33</f>
        <v>9</v>
      </c>
      <c r="P14" s="91">
        <f>MEX!R33</f>
        <v>7</v>
      </c>
      <c r="Q14" s="91">
        <f>MICH!R33</f>
        <v>5</v>
      </c>
      <c r="R14" s="91">
        <f>MOR!R33</f>
        <v>3</v>
      </c>
      <c r="S14" s="91">
        <f>NAY!R33</f>
        <v>0</v>
      </c>
      <c r="T14" s="91">
        <f>NL!R33</f>
        <v>0</v>
      </c>
      <c r="U14" s="91">
        <f>OAX!R33</f>
        <v>6</v>
      </c>
      <c r="V14" s="91">
        <f>PUE!R33</f>
        <v>5</v>
      </c>
      <c r="W14" s="91">
        <f>QRO!R33</f>
        <v>3</v>
      </c>
      <c r="X14" s="91">
        <f>QROO!R33</f>
        <v>5</v>
      </c>
      <c r="Y14" s="91">
        <f>SLP!R33</f>
        <v>1</v>
      </c>
      <c r="Z14" s="91">
        <f>SIN!R33</f>
        <v>1</v>
      </c>
      <c r="AA14" s="91">
        <f>SON!R33</f>
        <v>1</v>
      </c>
      <c r="AB14" s="91">
        <f>TAB!R33</f>
        <v>0</v>
      </c>
      <c r="AC14" s="91">
        <f>TAMPS!R33</f>
        <v>2</v>
      </c>
      <c r="AD14" s="91">
        <f>TLAX!R33</f>
        <v>1</v>
      </c>
      <c r="AE14" s="91">
        <f>VER!R33</f>
        <v>4</v>
      </c>
      <c r="AF14" s="91">
        <f>YUC!R33</f>
        <v>1</v>
      </c>
      <c r="AG14" s="91">
        <f>ZAC!R33</f>
        <v>1</v>
      </c>
      <c r="AI14" s="92">
        <f t="shared" si="0"/>
        <v>94</v>
      </c>
    </row>
    <row r="15" spans="1:38" s="82" customFormat="1" ht="13.5" thickBot="1" x14ac:dyDescent="0.25">
      <c r="A15" s="90" t="s">
        <v>44</v>
      </c>
      <c r="B15" s="91">
        <f>AGS!R34</f>
        <v>0</v>
      </c>
      <c r="C15" s="91">
        <f>BC!R34</f>
        <v>0</v>
      </c>
      <c r="D15" s="91">
        <f>BCS!R34</f>
        <v>1</v>
      </c>
      <c r="E15" s="91">
        <f>CAMP!R34</f>
        <v>0</v>
      </c>
      <c r="F15" s="91">
        <f>COAH!R34</f>
        <v>0</v>
      </c>
      <c r="G15" s="91">
        <f>COL!R34</f>
        <v>0</v>
      </c>
      <c r="H15" s="91">
        <f>CHIS!R34</f>
        <v>0</v>
      </c>
      <c r="I15" s="91">
        <f>CHIH!R34</f>
        <v>1</v>
      </c>
      <c r="J15" s="91">
        <f>DF!R34</f>
        <v>1</v>
      </c>
      <c r="K15" s="91">
        <f>DGO!R34</f>
        <v>0</v>
      </c>
      <c r="L15" s="91">
        <f>GTO!R34</f>
        <v>1</v>
      </c>
      <c r="M15" s="91">
        <f>GRO!R34</f>
        <v>1</v>
      </c>
      <c r="N15" s="91">
        <f>HGO!R34</f>
        <v>0</v>
      </c>
      <c r="O15" s="91">
        <f>JAL!R34</f>
        <v>9</v>
      </c>
      <c r="P15" s="91">
        <f>MEX!R34</f>
        <v>1</v>
      </c>
      <c r="Q15" s="91">
        <f>MICH!R34</f>
        <v>0</v>
      </c>
      <c r="R15" s="91">
        <f>MOR!R34</f>
        <v>2</v>
      </c>
      <c r="S15" s="91">
        <f>NAY!R34</f>
        <v>1</v>
      </c>
      <c r="T15" s="91">
        <f>NL!R34</f>
        <v>0</v>
      </c>
      <c r="U15" s="91">
        <f>OAX!R34</f>
        <v>1</v>
      </c>
      <c r="V15" s="91">
        <f>PUE!R34</f>
        <v>2</v>
      </c>
      <c r="W15" s="91">
        <f>QRO!R34</f>
        <v>1</v>
      </c>
      <c r="X15" s="91">
        <f>QROO!R34</f>
        <v>1</v>
      </c>
      <c r="Y15" s="91">
        <f>SLP!R34</f>
        <v>4</v>
      </c>
      <c r="Z15" s="91">
        <f>SIN!R34</f>
        <v>0</v>
      </c>
      <c r="AA15" s="91">
        <f>SON!R34</f>
        <v>0</v>
      </c>
      <c r="AB15" s="91">
        <f>TAB!R34</f>
        <v>0</v>
      </c>
      <c r="AC15" s="91">
        <f>TAMPS!R34</f>
        <v>1</v>
      </c>
      <c r="AD15" s="91">
        <f>TLAX!R34</f>
        <v>0</v>
      </c>
      <c r="AE15" s="91">
        <f>VER!R34</f>
        <v>0</v>
      </c>
      <c r="AF15" s="91">
        <f>YUC!R34</f>
        <v>0</v>
      </c>
      <c r="AG15" s="91">
        <f>ZAC!R34</f>
        <v>0</v>
      </c>
      <c r="AI15" s="92">
        <f t="shared" si="0"/>
        <v>28</v>
      </c>
    </row>
    <row r="16" spans="1:38" s="82" customFormat="1" ht="13.5" thickBot="1" x14ac:dyDescent="0.25">
      <c r="A16" s="90" t="s">
        <v>45</v>
      </c>
      <c r="B16" s="91">
        <f>AGS!R35</f>
        <v>0</v>
      </c>
      <c r="C16" s="91">
        <f>BC!R35</f>
        <v>0</v>
      </c>
      <c r="D16" s="91">
        <f>BCS!R35</f>
        <v>0</v>
      </c>
      <c r="E16" s="91">
        <f>CAMP!R35</f>
        <v>0</v>
      </c>
      <c r="F16" s="91">
        <f>COAH!R35</f>
        <v>0</v>
      </c>
      <c r="G16" s="91">
        <f>COL!R35</f>
        <v>0</v>
      </c>
      <c r="H16" s="91">
        <f>CHIS!R35</f>
        <v>0</v>
      </c>
      <c r="I16" s="91">
        <f>CHIH!R35</f>
        <v>0</v>
      </c>
      <c r="J16" s="91">
        <f>DF!R35</f>
        <v>0</v>
      </c>
      <c r="K16" s="91">
        <f>DGO!R35</f>
        <v>0</v>
      </c>
      <c r="L16" s="91">
        <f>GTO!R35</f>
        <v>0</v>
      </c>
      <c r="M16" s="91">
        <f>GRO!R35</f>
        <v>0</v>
      </c>
      <c r="N16" s="91">
        <f>HGO!R35</f>
        <v>0</v>
      </c>
      <c r="O16" s="91">
        <f>JAL!R35</f>
        <v>0</v>
      </c>
      <c r="P16" s="91">
        <f>MEX!R35</f>
        <v>0</v>
      </c>
      <c r="Q16" s="91">
        <f>MICH!R35</f>
        <v>0</v>
      </c>
      <c r="R16" s="91">
        <f>MOR!R35</f>
        <v>0</v>
      </c>
      <c r="S16" s="91">
        <f>NAY!R35</f>
        <v>0</v>
      </c>
      <c r="T16" s="91">
        <f>NL!R35</f>
        <v>0</v>
      </c>
      <c r="U16" s="91">
        <f>OAX!R35</f>
        <v>0</v>
      </c>
      <c r="V16" s="91">
        <f>PUE!R35</f>
        <v>0</v>
      </c>
      <c r="W16" s="91">
        <f>QRO!R35</f>
        <v>0</v>
      </c>
      <c r="X16" s="91">
        <f>QROO!R35</f>
        <v>0</v>
      </c>
      <c r="Y16" s="91">
        <f>SLP!R35</f>
        <v>0</v>
      </c>
      <c r="Z16" s="91">
        <f>SIN!R35</f>
        <v>0</v>
      </c>
      <c r="AA16" s="91">
        <f>SON!R35</f>
        <v>0</v>
      </c>
      <c r="AB16" s="91">
        <f>TAB!R35</f>
        <v>0</v>
      </c>
      <c r="AC16" s="91">
        <f>TAMPS!R35</f>
        <v>0</v>
      </c>
      <c r="AD16" s="91">
        <f>TLAX!R35</f>
        <v>0</v>
      </c>
      <c r="AE16" s="91">
        <f>VER!R35</f>
        <v>0</v>
      </c>
      <c r="AF16" s="91">
        <f>YUC!R35</f>
        <v>0</v>
      </c>
      <c r="AG16" s="91">
        <f>ZAC!R35</f>
        <v>0</v>
      </c>
      <c r="AI16" s="92">
        <f t="shared" si="0"/>
        <v>0</v>
      </c>
    </row>
    <row r="17" spans="1:35" s="82" customFormat="1" ht="12.75" customHeight="1" thickBot="1" x14ac:dyDescent="0.25">
      <c r="A17" s="90" t="s">
        <v>46</v>
      </c>
      <c r="B17" s="91">
        <f>AGS!R36</f>
        <v>1</v>
      </c>
      <c r="C17" s="91">
        <f>BC!R36</f>
        <v>0</v>
      </c>
      <c r="D17" s="91">
        <f>BCS!R36</f>
        <v>0</v>
      </c>
      <c r="E17" s="91">
        <f>CAMP!R36</f>
        <v>2</v>
      </c>
      <c r="F17" s="91">
        <f>COAH!R36</f>
        <v>0</v>
      </c>
      <c r="G17" s="91">
        <f>COL!R36</f>
        <v>0</v>
      </c>
      <c r="H17" s="91">
        <f>CHIS!R36</f>
        <v>0</v>
      </c>
      <c r="I17" s="91">
        <f>CHIH!R36</f>
        <v>0</v>
      </c>
      <c r="J17" s="91">
        <f>DF!R36</f>
        <v>3</v>
      </c>
      <c r="K17" s="91">
        <f>DGO!R36</f>
        <v>3</v>
      </c>
      <c r="L17" s="91">
        <f>GTO!R36</f>
        <v>3</v>
      </c>
      <c r="M17" s="91">
        <f>GRO!R36</f>
        <v>2</v>
      </c>
      <c r="N17" s="91">
        <f>HGO!R36</f>
        <v>6</v>
      </c>
      <c r="O17" s="91">
        <f>JAL!R36</f>
        <v>24</v>
      </c>
      <c r="P17" s="91">
        <f>MEX!R36</f>
        <v>5</v>
      </c>
      <c r="Q17" s="91">
        <f>MICH!R36</f>
        <v>4</v>
      </c>
      <c r="R17" s="91">
        <f>MOR!R36</f>
        <v>9</v>
      </c>
      <c r="S17" s="91">
        <f>NAY!R36</f>
        <v>1</v>
      </c>
      <c r="T17" s="91">
        <f>NL!R36</f>
        <v>1</v>
      </c>
      <c r="U17" s="91">
        <f>OAX!R36</f>
        <v>4</v>
      </c>
      <c r="V17" s="91">
        <f>PUE!R36</f>
        <v>13</v>
      </c>
      <c r="W17" s="91">
        <f>QRO!R36</f>
        <v>0</v>
      </c>
      <c r="X17" s="91">
        <f>QROO!R36</f>
        <v>18</v>
      </c>
      <c r="Y17" s="91">
        <f>SLP!R36</f>
        <v>6</v>
      </c>
      <c r="Z17" s="91">
        <f>SIN!R36</f>
        <v>2</v>
      </c>
      <c r="AA17" s="91">
        <f>SON!R36</f>
        <v>0</v>
      </c>
      <c r="AB17" s="91">
        <f>TAB!R36</f>
        <v>0</v>
      </c>
      <c r="AC17" s="91">
        <f>TAMPS!R36</f>
        <v>3</v>
      </c>
      <c r="AD17" s="91">
        <f>TLAX!R36</f>
        <v>5</v>
      </c>
      <c r="AE17" s="91">
        <f>VER!R36</f>
        <v>3</v>
      </c>
      <c r="AF17" s="91">
        <f>YUC!R36</f>
        <v>0</v>
      </c>
      <c r="AG17" s="91">
        <f>ZAC!R36</f>
        <v>3</v>
      </c>
      <c r="AI17" s="92">
        <f t="shared" si="0"/>
        <v>121</v>
      </c>
    </row>
    <row r="18" spans="1:35" s="82" customFormat="1" ht="15.75" customHeight="1" thickBot="1" x14ac:dyDescent="0.25">
      <c r="A18" s="90" t="s">
        <v>47</v>
      </c>
      <c r="B18" s="91">
        <f>AGS!R37</f>
        <v>1</v>
      </c>
      <c r="C18" s="91">
        <f>BC!R37</f>
        <v>0</v>
      </c>
      <c r="D18" s="91">
        <f>BCS!R37</f>
        <v>0</v>
      </c>
      <c r="E18" s="91">
        <f>CAMP!R37</f>
        <v>1</v>
      </c>
      <c r="F18" s="91">
        <f>COAH!R37</f>
        <v>0</v>
      </c>
      <c r="G18" s="91">
        <f>COL!R37</f>
        <v>0</v>
      </c>
      <c r="H18" s="91">
        <f>CHIS!R37</f>
        <v>0</v>
      </c>
      <c r="I18" s="91">
        <f>CHIH!R37</f>
        <v>2</v>
      </c>
      <c r="J18" s="91">
        <f>DF!R37</f>
        <v>2</v>
      </c>
      <c r="K18" s="91">
        <f>DGO!R37</f>
        <v>1</v>
      </c>
      <c r="L18" s="91">
        <f>GTO!R37</f>
        <v>0</v>
      </c>
      <c r="M18" s="91">
        <f>GRO!R37</f>
        <v>2</v>
      </c>
      <c r="N18" s="91">
        <f>HGO!R37</f>
        <v>1</v>
      </c>
      <c r="O18" s="91">
        <f>JAL!R37</f>
        <v>16</v>
      </c>
      <c r="P18" s="91">
        <f>MEX!R37</f>
        <v>2</v>
      </c>
      <c r="Q18" s="91">
        <f>MICH!R37</f>
        <v>0</v>
      </c>
      <c r="R18" s="91">
        <f>MOR!R37</f>
        <v>5</v>
      </c>
      <c r="S18" s="91">
        <f>NAY!R37</f>
        <v>2</v>
      </c>
      <c r="T18" s="91">
        <f>NL!R37</f>
        <v>0</v>
      </c>
      <c r="U18" s="91">
        <f>OAX!R37</f>
        <v>0</v>
      </c>
      <c r="V18" s="91">
        <f>PUE!R37</f>
        <v>5</v>
      </c>
      <c r="W18" s="91">
        <f>QRO!R37</f>
        <v>0</v>
      </c>
      <c r="X18" s="91">
        <f>QROO!R37</f>
        <v>2</v>
      </c>
      <c r="Y18" s="91">
        <f>SLP!R37</f>
        <v>2</v>
      </c>
      <c r="Z18" s="91">
        <f>SIN!R37</f>
        <v>0</v>
      </c>
      <c r="AA18" s="91">
        <f>SON!R37</f>
        <v>0</v>
      </c>
      <c r="AB18" s="91">
        <f>TAB!R37</f>
        <v>0</v>
      </c>
      <c r="AC18" s="91">
        <f>TAMPS!R37</f>
        <v>0</v>
      </c>
      <c r="AD18" s="91">
        <f>TLAX!R37</f>
        <v>0</v>
      </c>
      <c r="AE18" s="91">
        <f>VER!R37</f>
        <v>1</v>
      </c>
      <c r="AF18" s="91">
        <f>YUC!R37</f>
        <v>0</v>
      </c>
      <c r="AG18" s="91">
        <f>ZAC!R37</f>
        <v>2</v>
      </c>
      <c r="AI18" s="92">
        <f t="shared" si="0"/>
        <v>47</v>
      </c>
    </row>
    <row r="19" spans="1:35" s="82" customFormat="1" ht="13.5" thickBot="1" x14ac:dyDescent="0.25">
      <c r="A19" s="94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</row>
    <row r="20" spans="1:35" s="82" customFormat="1" ht="15.75" customHeight="1" thickBot="1" x14ac:dyDescent="0.25">
      <c r="A20" s="95" t="s">
        <v>123</v>
      </c>
      <c r="B20" s="96">
        <f t="shared" ref="B20:AG20" si="1">SUM(B6:B18)</f>
        <v>49</v>
      </c>
      <c r="C20" s="96">
        <f t="shared" si="1"/>
        <v>19</v>
      </c>
      <c r="D20" s="96">
        <f t="shared" si="1"/>
        <v>5</v>
      </c>
      <c r="E20" s="96">
        <f t="shared" si="1"/>
        <v>37</v>
      </c>
      <c r="F20" s="96">
        <f t="shared" si="1"/>
        <v>128</v>
      </c>
      <c r="G20" s="96">
        <f t="shared" si="1"/>
        <v>35</v>
      </c>
      <c r="H20" s="96">
        <f t="shared" si="1"/>
        <v>78</v>
      </c>
      <c r="I20" s="96">
        <f t="shared" si="1"/>
        <v>72</v>
      </c>
      <c r="J20" s="96">
        <f t="shared" si="1"/>
        <v>100</v>
      </c>
      <c r="K20" s="96">
        <f t="shared" si="1"/>
        <v>51</v>
      </c>
      <c r="L20" s="96">
        <f t="shared" si="1"/>
        <v>87</v>
      </c>
      <c r="M20" s="96">
        <f t="shared" si="1"/>
        <v>67</v>
      </c>
      <c r="N20" s="96">
        <f t="shared" si="1"/>
        <v>29</v>
      </c>
      <c r="O20" s="96">
        <f t="shared" si="1"/>
        <v>210</v>
      </c>
      <c r="P20" s="96">
        <f t="shared" si="1"/>
        <v>149</v>
      </c>
      <c r="Q20" s="96">
        <f t="shared" si="1"/>
        <v>75</v>
      </c>
      <c r="R20" s="96">
        <f t="shared" si="1"/>
        <v>120</v>
      </c>
      <c r="S20" s="96">
        <f t="shared" si="1"/>
        <v>33</v>
      </c>
      <c r="T20" s="96">
        <f t="shared" si="1"/>
        <v>19</v>
      </c>
      <c r="U20" s="96">
        <f t="shared" si="1"/>
        <v>68</v>
      </c>
      <c r="V20" s="96">
        <f t="shared" si="1"/>
        <v>149</v>
      </c>
      <c r="W20" s="96">
        <f t="shared" si="1"/>
        <v>57</v>
      </c>
      <c r="X20" s="96">
        <f t="shared" si="1"/>
        <v>130</v>
      </c>
      <c r="Y20" s="96">
        <f t="shared" si="1"/>
        <v>250</v>
      </c>
      <c r="Z20" s="96">
        <f t="shared" si="1"/>
        <v>30</v>
      </c>
      <c r="AA20" s="96">
        <f t="shared" si="1"/>
        <v>23</v>
      </c>
      <c r="AB20" s="96">
        <f t="shared" si="1"/>
        <v>19</v>
      </c>
      <c r="AC20" s="96">
        <f t="shared" si="1"/>
        <v>85</v>
      </c>
      <c r="AD20" s="96">
        <f t="shared" si="1"/>
        <v>27</v>
      </c>
      <c r="AE20" s="96">
        <f t="shared" si="1"/>
        <v>158</v>
      </c>
      <c r="AF20" s="96">
        <f t="shared" si="1"/>
        <v>47</v>
      </c>
      <c r="AG20" s="96">
        <f t="shared" si="1"/>
        <v>45</v>
      </c>
      <c r="AI20" s="92">
        <f>SUM(B20:AH20)</f>
        <v>2451</v>
      </c>
    </row>
    <row r="22" spans="1:35" x14ac:dyDescent="0.2"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</row>
    <row r="23" spans="1:35" x14ac:dyDescent="0.2"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</row>
  </sheetData>
  <mergeCells count="3">
    <mergeCell ref="A1:Q1"/>
    <mergeCell ref="A2:Q2"/>
    <mergeCell ref="A3:Q3"/>
  </mergeCells>
  <conditionalFormatting sqref="AI7:AI18 B7:AG18">
    <cfRule type="cellIs" dxfId="0" priority="1" stopIfTrue="1" operator="lessThan">
      <formula>1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59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14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15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388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16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74</v>
      </c>
      <c r="I12" s="30" t="s">
        <v>19</v>
      </c>
      <c r="J12" s="31">
        <v>3</v>
      </c>
      <c r="K12" s="32">
        <v>3</v>
      </c>
      <c r="L12" s="32">
        <v>3</v>
      </c>
      <c r="M12" s="33">
        <v>1</v>
      </c>
      <c r="N12" s="34">
        <v>22</v>
      </c>
      <c r="O12" s="34">
        <v>24</v>
      </c>
      <c r="P12" s="34">
        <v>22</v>
      </c>
      <c r="Q12" s="33">
        <v>0.91666666666666663</v>
      </c>
      <c r="R12" s="35">
        <v>59</v>
      </c>
      <c r="S12" s="35">
        <v>93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0</v>
      </c>
      <c r="K13" s="32">
        <v>0</v>
      </c>
      <c r="L13" s="32">
        <v>0</v>
      </c>
      <c r="M13" s="33" t="s">
        <v>87</v>
      </c>
      <c r="N13" s="34">
        <v>14</v>
      </c>
      <c r="O13" s="32">
        <v>16</v>
      </c>
      <c r="P13" s="32">
        <v>13</v>
      </c>
      <c r="Q13" s="33">
        <v>0.8125</v>
      </c>
      <c r="R13" s="35">
        <v>27</v>
      </c>
      <c r="S13" s="35">
        <v>45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506</v>
      </c>
      <c r="I14" s="30" t="s">
        <v>22</v>
      </c>
      <c r="J14" s="31">
        <v>0</v>
      </c>
      <c r="K14" s="32">
        <v>0</v>
      </c>
      <c r="L14" s="32">
        <v>0</v>
      </c>
      <c r="M14" s="33" t="s">
        <v>87</v>
      </c>
      <c r="N14" s="34">
        <v>17</v>
      </c>
      <c r="O14" s="32">
        <v>17</v>
      </c>
      <c r="P14" s="32">
        <v>16</v>
      </c>
      <c r="Q14" s="33">
        <v>0.94117647058823528</v>
      </c>
      <c r="R14" s="35">
        <v>23</v>
      </c>
      <c r="S14" s="35">
        <v>44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9</v>
      </c>
      <c r="K16" s="32">
        <v>11</v>
      </c>
      <c r="L16" s="32">
        <v>10</v>
      </c>
      <c r="M16" s="33">
        <v>0.90909090909090906</v>
      </c>
      <c r="N16" s="34">
        <v>83</v>
      </c>
      <c r="O16" s="32">
        <v>91</v>
      </c>
      <c r="P16" s="32">
        <v>79</v>
      </c>
      <c r="Q16" s="33">
        <v>0.86813186813186816</v>
      </c>
      <c r="R16" s="35">
        <v>62</v>
      </c>
      <c r="S16" s="35">
        <v>147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397</v>
      </c>
      <c r="I17" s="30" t="s">
        <v>26</v>
      </c>
      <c r="J17" s="31">
        <v>7</v>
      </c>
      <c r="K17" s="32">
        <v>8</v>
      </c>
      <c r="L17" s="32">
        <v>7</v>
      </c>
      <c r="M17" s="33">
        <v>0.875</v>
      </c>
      <c r="N17" s="34">
        <v>83</v>
      </c>
      <c r="O17" s="32">
        <v>113</v>
      </c>
      <c r="P17" s="32">
        <v>88</v>
      </c>
      <c r="Q17" s="33">
        <v>0.77876106194690264</v>
      </c>
      <c r="R17" s="35">
        <v>52</v>
      </c>
      <c r="S17" s="35">
        <v>146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6</v>
      </c>
      <c r="K18" s="32">
        <v>13</v>
      </c>
      <c r="L18" s="32">
        <v>4</v>
      </c>
      <c r="M18" s="33">
        <v>0.30769230769230771</v>
      </c>
      <c r="N18" s="34">
        <v>69</v>
      </c>
      <c r="O18" s="32">
        <v>102</v>
      </c>
      <c r="P18" s="32">
        <v>62</v>
      </c>
      <c r="Q18" s="33">
        <v>0.60784313725490191</v>
      </c>
      <c r="R18" s="35">
        <v>64</v>
      </c>
      <c r="S18" s="35">
        <v>137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5</v>
      </c>
      <c r="K19" s="32">
        <v>10</v>
      </c>
      <c r="L19" s="32">
        <v>7</v>
      </c>
      <c r="M19" s="33">
        <v>0.7</v>
      </c>
      <c r="N19" s="34">
        <v>73</v>
      </c>
      <c r="O19" s="32">
        <v>111</v>
      </c>
      <c r="P19" s="32">
        <v>78</v>
      </c>
      <c r="Q19" s="33">
        <v>0.70270270270270274</v>
      </c>
      <c r="R19" s="35">
        <v>42</v>
      </c>
      <c r="S19" s="35">
        <v>117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12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127</v>
      </c>
      <c r="I21" s="30" t="s">
        <v>31</v>
      </c>
      <c r="J21" s="31">
        <v>15</v>
      </c>
      <c r="K21" s="32">
        <v>16</v>
      </c>
      <c r="L21" s="32">
        <v>14</v>
      </c>
      <c r="M21" s="33">
        <v>0.875</v>
      </c>
      <c r="N21" s="34">
        <v>104</v>
      </c>
      <c r="O21" s="32">
        <v>118</v>
      </c>
      <c r="P21" s="32">
        <v>107</v>
      </c>
      <c r="Q21" s="33">
        <v>0.90677966101694918</v>
      </c>
      <c r="R21" s="35">
        <v>55</v>
      </c>
      <c r="S21" s="35">
        <v>169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18</v>
      </c>
      <c r="K22" s="32">
        <v>20</v>
      </c>
      <c r="L22" s="32">
        <v>16</v>
      </c>
      <c r="M22" s="33">
        <v>0.8</v>
      </c>
      <c r="N22" s="34">
        <v>110</v>
      </c>
      <c r="O22" s="32">
        <v>131</v>
      </c>
      <c r="P22" s="32">
        <v>111</v>
      </c>
      <c r="Q22" s="33">
        <v>0.84732824427480913</v>
      </c>
      <c r="R22" s="35">
        <v>26</v>
      </c>
      <c r="S22" s="35">
        <v>132</v>
      </c>
    </row>
    <row r="23" spans="1:19" x14ac:dyDescent="0.15">
      <c r="I23" s="30" t="s">
        <v>33</v>
      </c>
      <c r="J23" s="31">
        <v>12</v>
      </c>
      <c r="K23" s="32">
        <v>15</v>
      </c>
      <c r="L23" s="32">
        <v>11</v>
      </c>
      <c r="M23" s="33">
        <v>0.73333333333333328</v>
      </c>
      <c r="N23" s="34">
        <v>96</v>
      </c>
      <c r="O23" s="32">
        <v>123</v>
      </c>
      <c r="P23" s="32">
        <v>97</v>
      </c>
      <c r="Q23" s="33">
        <v>0.78861788617886175</v>
      </c>
      <c r="R23" s="35">
        <v>33</v>
      </c>
      <c r="S23" s="35">
        <v>126</v>
      </c>
    </row>
    <row r="24" spans="1:19" x14ac:dyDescent="0.15">
      <c r="I24" s="30" t="s">
        <v>34</v>
      </c>
      <c r="J24" s="31">
        <v>16</v>
      </c>
      <c r="K24" s="32">
        <v>18</v>
      </c>
      <c r="L24" s="32">
        <v>13</v>
      </c>
      <c r="M24" s="33">
        <v>0.72222222222222221</v>
      </c>
      <c r="N24" s="34">
        <v>93</v>
      </c>
      <c r="O24" s="32">
        <v>103</v>
      </c>
      <c r="P24" s="32">
        <v>92</v>
      </c>
      <c r="Q24" s="33">
        <v>0.89320388349514568</v>
      </c>
      <c r="R24" s="35">
        <v>42</v>
      </c>
      <c r="S24" s="35">
        <v>139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6</v>
      </c>
      <c r="K26" s="32">
        <v>8</v>
      </c>
      <c r="L26" s="32">
        <v>7</v>
      </c>
      <c r="M26" s="33">
        <v>0.875</v>
      </c>
      <c r="N26" s="34">
        <v>43</v>
      </c>
      <c r="O26" s="32">
        <v>47</v>
      </c>
      <c r="P26" s="32">
        <v>43</v>
      </c>
      <c r="Q26" s="33">
        <v>0.91489361702127658</v>
      </c>
      <c r="R26" s="35">
        <v>5</v>
      </c>
      <c r="S26" s="35">
        <v>42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4</v>
      </c>
      <c r="K27" s="32">
        <v>5</v>
      </c>
      <c r="L27" s="32">
        <v>2</v>
      </c>
      <c r="M27" s="33">
        <v>0.4</v>
      </c>
      <c r="N27" s="34">
        <v>27</v>
      </c>
      <c r="O27" s="32">
        <v>34</v>
      </c>
      <c r="P27" s="32">
        <v>26</v>
      </c>
      <c r="Q27" s="33">
        <v>0.76470588235294112</v>
      </c>
      <c r="R27" s="35">
        <v>19</v>
      </c>
      <c r="S27" s="35">
        <v>47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1</v>
      </c>
      <c r="K28" s="32">
        <v>1</v>
      </c>
      <c r="L28" s="32">
        <v>0</v>
      </c>
      <c r="M28" s="33">
        <v>0</v>
      </c>
      <c r="N28" s="34">
        <v>11</v>
      </c>
      <c r="O28" s="32">
        <v>13</v>
      </c>
      <c r="P28" s="32">
        <v>11</v>
      </c>
      <c r="Q28" s="33">
        <v>0.84615384615384615</v>
      </c>
      <c r="R28" s="35">
        <v>5</v>
      </c>
      <c r="S28" s="35">
        <v>18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1</v>
      </c>
      <c r="K29" s="32">
        <v>1</v>
      </c>
      <c r="L29" s="32">
        <v>1</v>
      </c>
      <c r="M29" s="33">
        <v>1</v>
      </c>
      <c r="N29" s="34">
        <v>20</v>
      </c>
      <c r="O29" s="32">
        <v>21</v>
      </c>
      <c r="P29" s="32">
        <v>20</v>
      </c>
      <c r="Q29" s="33">
        <v>0.95238095238095233</v>
      </c>
      <c r="R29" s="35">
        <v>3</v>
      </c>
      <c r="S29" s="35">
        <v>24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0</v>
      </c>
      <c r="L30" s="32">
        <v>0</v>
      </c>
      <c r="M30" s="33" t="s">
        <v>87</v>
      </c>
      <c r="N30" s="34">
        <v>1</v>
      </c>
      <c r="O30" s="32">
        <v>3</v>
      </c>
      <c r="P30" s="32">
        <v>1</v>
      </c>
      <c r="Q30" s="33">
        <v>0.33333333333333331</v>
      </c>
      <c r="R30" s="35">
        <v>1</v>
      </c>
      <c r="S30" s="35">
        <v>2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0</v>
      </c>
      <c r="O31" s="32">
        <v>0</v>
      </c>
      <c r="P31" s="32">
        <v>0</v>
      </c>
      <c r="Q31" s="33" t="s">
        <v>87</v>
      </c>
      <c r="R31" s="35">
        <v>0</v>
      </c>
      <c r="S31" s="35">
        <v>0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0</v>
      </c>
      <c r="O32" s="32">
        <v>0</v>
      </c>
      <c r="P32" s="32">
        <v>0</v>
      </c>
      <c r="Q32" s="33" t="s">
        <v>87</v>
      </c>
      <c r="R32" s="35">
        <v>0</v>
      </c>
      <c r="S32" s="35">
        <v>1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0</v>
      </c>
      <c r="L33" s="32">
        <v>0</v>
      </c>
      <c r="M33" s="33" t="s">
        <v>87</v>
      </c>
      <c r="N33" s="34">
        <v>1</v>
      </c>
      <c r="O33" s="32">
        <v>1</v>
      </c>
      <c r="P33" s="32">
        <v>1</v>
      </c>
      <c r="Q33" s="33">
        <v>1</v>
      </c>
      <c r="R33" s="35">
        <v>2</v>
      </c>
      <c r="S33" s="35">
        <v>3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0</v>
      </c>
      <c r="O34" s="32">
        <v>0</v>
      </c>
      <c r="P34" s="32">
        <v>0</v>
      </c>
      <c r="Q34" s="33" t="s">
        <v>87</v>
      </c>
      <c r="R34" s="35">
        <v>0</v>
      </c>
      <c r="S34" s="35">
        <v>0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0</v>
      </c>
      <c r="O36" s="32">
        <v>0</v>
      </c>
      <c r="P36" s="32">
        <v>0</v>
      </c>
      <c r="Q36" s="33" t="s">
        <v>87</v>
      </c>
      <c r="R36" s="35">
        <v>0</v>
      </c>
      <c r="S36" s="35">
        <v>0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0</v>
      </c>
      <c r="S37" s="35">
        <v>0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103</v>
      </c>
      <c r="K39" s="61">
        <v>129</v>
      </c>
      <c r="L39" s="61">
        <v>95</v>
      </c>
      <c r="M39" s="62">
        <v>0.73643410852713176</v>
      </c>
      <c r="N39" s="61">
        <v>867</v>
      </c>
      <c r="O39" s="61">
        <v>1068</v>
      </c>
      <c r="P39" s="61">
        <v>867</v>
      </c>
      <c r="Q39" s="62">
        <v>0.8117977528089888</v>
      </c>
      <c r="R39" s="63">
        <v>520</v>
      </c>
      <c r="S39" s="63">
        <v>1432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5</v>
      </c>
      <c r="L41" s="32">
        <v>5</v>
      </c>
      <c r="M41" s="33">
        <v>1</v>
      </c>
      <c r="N41" s="45"/>
      <c r="O41" s="31">
        <v>72</v>
      </c>
      <c r="P41" s="32">
        <v>67</v>
      </c>
      <c r="Q41" s="33">
        <v>0.93055555555555558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  <mergeCell ref="A14:E14"/>
    <mergeCell ref="A17:E17"/>
    <mergeCell ref="A20:E20"/>
    <mergeCell ref="A10:E10"/>
    <mergeCell ref="A12:E12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60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14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15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1803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16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372</v>
      </c>
      <c r="I12" s="30" t="s">
        <v>19</v>
      </c>
      <c r="J12" s="31">
        <v>54</v>
      </c>
      <c r="K12" s="32">
        <v>45</v>
      </c>
      <c r="L12" s="32">
        <v>36</v>
      </c>
      <c r="M12" s="33">
        <v>0.8</v>
      </c>
      <c r="N12" s="34">
        <v>490</v>
      </c>
      <c r="O12" s="34">
        <v>508</v>
      </c>
      <c r="P12" s="34">
        <v>483</v>
      </c>
      <c r="Q12" s="33">
        <v>0.95078740157480313</v>
      </c>
      <c r="R12" s="35">
        <v>396</v>
      </c>
      <c r="S12" s="35">
        <v>838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66</v>
      </c>
      <c r="K13" s="32">
        <v>79</v>
      </c>
      <c r="L13" s="32">
        <v>71</v>
      </c>
      <c r="M13" s="33">
        <v>0.89873417721518989</v>
      </c>
      <c r="N13" s="34">
        <v>454</v>
      </c>
      <c r="O13" s="32">
        <v>532</v>
      </c>
      <c r="P13" s="32">
        <v>450</v>
      </c>
      <c r="Q13" s="33">
        <v>0.84586466165413532</v>
      </c>
      <c r="R13" s="35">
        <v>229</v>
      </c>
      <c r="S13" s="35">
        <v>545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2125</v>
      </c>
      <c r="I14" s="30" t="s">
        <v>22</v>
      </c>
      <c r="J14" s="31">
        <v>69</v>
      </c>
      <c r="K14" s="32">
        <v>75</v>
      </c>
      <c r="L14" s="32">
        <v>68</v>
      </c>
      <c r="M14" s="33">
        <v>0.90666666666666662</v>
      </c>
      <c r="N14" s="34">
        <v>451</v>
      </c>
      <c r="O14" s="32">
        <v>503</v>
      </c>
      <c r="P14" s="32">
        <v>459</v>
      </c>
      <c r="Q14" s="33">
        <v>0.9125248508946322</v>
      </c>
      <c r="R14" s="35">
        <v>158</v>
      </c>
      <c r="S14" s="35">
        <v>484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43</v>
      </c>
      <c r="K16" s="32">
        <v>59</v>
      </c>
      <c r="L16" s="32">
        <v>46</v>
      </c>
      <c r="M16" s="33">
        <v>0.77966101694915257</v>
      </c>
      <c r="N16" s="34">
        <v>368</v>
      </c>
      <c r="O16" s="32">
        <v>475</v>
      </c>
      <c r="P16" s="32">
        <v>370</v>
      </c>
      <c r="Q16" s="33">
        <v>0.77894736842105261</v>
      </c>
      <c r="R16" s="35">
        <v>209</v>
      </c>
      <c r="S16" s="35">
        <v>485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1836</v>
      </c>
      <c r="I17" s="30" t="s">
        <v>26</v>
      </c>
      <c r="J17" s="31">
        <v>45</v>
      </c>
      <c r="K17" s="32">
        <v>62</v>
      </c>
      <c r="L17" s="32">
        <v>46</v>
      </c>
      <c r="M17" s="33">
        <v>0.74193548387096775</v>
      </c>
      <c r="N17" s="34">
        <v>332</v>
      </c>
      <c r="O17" s="32">
        <v>461</v>
      </c>
      <c r="P17" s="32">
        <v>319</v>
      </c>
      <c r="Q17" s="33">
        <v>0.69197396963123647</v>
      </c>
      <c r="R17" s="35">
        <v>184</v>
      </c>
      <c r="S17" s="35">
        <v>432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32</v>
      </c>
      <c r="K18" s="32">
        <v>42</v>
      </c>
      <c r="L18" s="32">
        <v>34</v>
      </c>
      <c r="M18" s="33">
        <v>0.80952380952380953</v>
      </c>
      <c r="N18" s="34">
        <v>323</v>
      </c>
      <c r="O18" s="32">
        <v>420</v>
      </c>
      <c r="P18" s="32">
        <v>321</v>
      </c>
      <c r="Q18" s="33">
        <v>0.76428571428571423</v>
      </c>
      <c r="R18" s="35">
        <v>118</v>
      </c>
      <c r="S18" s="35">
        <v>341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41</v>
      </c>
      <c r="K19" s="32">
        <v>72</v>
      </c>
      <c r="L19" s="32">
        <v>40</v>
      </c>
      <c r="M19" s="33">
        <v>0.55555555555555558</v>
      </c>
      <c r="N19" s="34">
        <v>289</v>
      </c>
      <c r="O19" s="32">
        <v>471</v>
      </c>
      <c r="P19" s="32">
        <v>272</v>
      </c>
      <c r="Q19" s="33">
        <v>0.57749469214437366</v>
      </c>
      <c r="R19" s="35">
        <v>174</v>
      </c>
      <c r="S19" s="35">
        <v>335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34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251</v>
      </c>
      <c r="I21" s="30" t="s">
        <v>31</v>
      </c>
      <c r="J21" s="31">
        <v>38</v>
      </c>
      <c r="K21" s="32">
        <v>45</v>
      </c>
      <c r="L21" s="32">
        <v>40</v>
      </c>
      <c r="M21" s="33">
        <v>0.88888888888888884</v>
      </c>
      <c r="N21" s="34">
        <v>282</v>
      </c>
      <c r="O21" s="32">
        <v>316</v>
      </c>
      <c r="P21" s="32">
        <v>272</v>
      </c>
      <c r="Q21" s="33">
        <v>0.86075949367088611</v>
      </c>
      <c r="R21" s="35">
        <v>275</v>
      </c>
      <c r="S21" s="35">
        <v>488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31</v>
      </c>
      <c r="K22" s="32">
        <v>41</v>
      </c>
      <c r="L22" s="32">
        <v>32</v>
      </c>
      <c r="M22" s="33">
        <v>0.78048780487804881</v>
      </c>
      <c r="N22" s="34">
        <v>271</v>
      </c>
      <c r="O22" s="32">
        <v>388</v>
      </c>
      <c r="P22" s="32">
        <v>274</v>
      </c>
      <c r="Q22" s="33">
        <v>0.70618556701030932</v>
      </c>
      <c r="R22" s="35">
        <v>129</v>
      </c>
      <c r="S22" s="35">
        <v>339</v>
      </c>
    </row>
    <row r="23" spans="1:19" x14ac:dyDescent="0.15">
      <c r="I23" s="30" t="s">
        <v>33</v>
      </c>
      <c r="J23" s="31">
        <v>32</v>
      </c>
      <c r="K23" s="32">
        <v>49</v>
      </c>
      <c r="L23" s="32">
        <v>40</v>
      </c>
      <c r="M23" s="33">
        <v>0.81632653061224492</v>
      </c>
      <c r="N23" s="34">
        <v>274</v>
      </c>
      <c r="O23" s="32">
        <v>381</v>
      </c>
      <c r="P23" s="32">
        <v>270</v>
      </c>
      <c r="Q23" s="33">
        <v>0.70866141732283461</v>
      </c>
      <c r="R23" s="35">
        <v>138</v>
      </c>
      <c r="S23" s="35">
        <v>331</v>
      </c>
    </row>
    <row r="24" spans="1:19" x14ac:dyDescent="0.15">
      <c r="I24" s="30" t="s">
        <v>34</v>
      </c>
      <c r="J24" s="31">
        <v>27</v>
      </c>
      <c r="K24" s="32">
        <v>40</v>
      </c>
      <c r="L24" s="32">
        <v>37</v>
      </c>
      <c r="M24" s="33">
        <v>0.92500000000000004</v>
      </c>
      <c r="N24" s="34">
        <v>251</v>
      </c>
      <c r="O24" s="32">
        <v>317</v>
      </c>
      <c r="P24" s="32">
        <v>248</v>
      </c>
      <c r="Q24" s="33">
        <v>0.78233438485804419</v>
      </c>
      <c r="R24" s="35">
        <v>80</v>
      </c>
      <c r="S24" s="35">
        <v>284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6</v>
      </c>
      <c r="K26" s="32">
        <v>8</v>
      </c>
      <c r="L26" s="32">
        <v>8</v>
      </c>
      <c r="M26" s="33">
        <v>1</v>
      </c>
      <c r="N26" s="34">
        <v>97</v>
      </c>
      <c r="O26" s="32">
        <v>116</v>
      </c>
      <c r="P26" s="32">
        <v>97</v>
      </c>
      <c r="Q26" s="33">
        <v>0.83620689655172409</v>
      </c>
      <c r="R26" s="35">
        <v>32</v>
      </c>
      <c r="S26" s="35">
        <v>103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9</v>
      </c>
      <c r="K27" s="32">
        <v>13</v>
      </c>
      <c r="L27" s="32">
        <v>6</v>
      </c>
      <c r="M27" s="33">
        <v>0.46153846153846156</v>
      </c>
      <c r="N27" s="34">
        <v>82</v>
      </c>
      <c r="O27" s="32">
        <v>112</v>
      </c>
      <c r="P27" s="32">
        <v>76</v>
      </c>
      <c r="Q27" s="33">
        <v>0.6785714285714286</v>
      </c>
      <c r="R27" s="35">
        <v>29</v>
      </c>
      <c r="S27" s="35">
        <v>89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0</v>
      </c>
      <c r="L28" s="32">
        <v>0</v>
      </c>
      <c r="M28" s="33" t="s">
        <v>87</v>
      </c>
      <c r="N28" s="34">
        <v>8</v>
      </c>
      <c r="O28" s="32">
        <v>9</v>
      </c>
      <c r="P28" s="32">
        <v>7</v>
      </c>
      <c r="Q28" s="33">
        <v>0.77777777777777779</v>
      </c>
      <c r="R28" s="35">
        <v>1</v>
      </c>
      <c r="S28" s="35">
        <v>7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6</v>
      </c>
      <c r="K29" s="32">
        <v>7</v>
      </c>
      <c r="L29" s="32">
        <v>6</v>
      </c>
      <c r="M29" s="33">
        <v>0.8571428571428571</v>
      </c>
      <c r="N29" s="34">
        <v>44</v>
      </c>
      <c r="O29" s="32">
        <v>49</v>
      </c>
      <c r="P29" s="32">
        <v>44</v>
      </c>
      <c r="Q29" s="33">
        <v>0.89795918367346939</v>
      </c>
      <c r="R29" s="35">
        <v>5</v>
      </c>
      <c r="S29" s="35">
        <v>40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4</v>
      </c>
      <c r="K30" s="32">
        <v>4</v>
      </c>
      <c r="L30" s="32">
        <v>3</v>
      </c>
      <c r="M30" s="33">
        <v>0.75</v>
      </c>
      <c r="N30" s="34">
        <v>29</v>
      </c>
      <c r="O30" s="32">
        <v>39</v>
      </c>
      <c r="P30" s="32">
        <v>24</v>
      </c>
      <c r="Q30" s="33">
        <v>0.61538461538461542</v>
      </c>
      <c r="R30" s="35">
        <v>7</v>
      </c>
      <c r="S30" s="35">
        <v>22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3</v>
      </c>
      <c r="O31" s="32">
        <v>4</v>
      </c>
      <c r="P31" s="32">
        <v>2</v>
      </c>
      <c r="Q31" s="33">
        <v>0.5</v>
      </c>
      <c r="R31" s="35">
        <v>1</v>
      </c>
      <c r="S31" s="35">
        <v>4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0</v>
      </c>
      <c r="O32" s="32">
        <v>0</v>
      </c>
      <c r="P32" s="32">
        <v>0</v>
      </c>
      <c r="Q32" s="33" t="s">
        <v>87</v>
      </c>
      <c r="R32" s="35">
        <v>0</v>
      </c>
      <c r="S32" s="35">
        <v>0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1</v>
      </c>
      <c r="K33" s="32">
        <v>2</v>
      </c>
      <c r="L33" s="32">
        <v>2</v>
      </c>
      <c r="M33" s="33">
        <v>1</v>
      </c>
      <c r="N33" s="34">
        <v>9</v>
      </c>
      <c r="O33" s="32">
        <v>12</v>
      </c>
      <c r="P33" s="32">
        <v>8</v>
      </c>
      <c r="Q33" s="33">
        <v>0.66666666666666663</v>
      </c>
      <c r="R33" s="35">
        <v>3</v>
      </c>
      <c r="S33" s="35">
        <v>11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2</v>
      </c>
      <c r="O34" s="32">
        <v>2</v>
      </c>
      <c r="P34" s="32">
        <v>2</v>
      </c>
      <c r="Q34" s="33">
        <v>1</v>
      </c>
      <c r="R34" s="35">
        <v>0</v>
      </c>
      <c r="S34" s="35">
        <v>0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1</v>
      </c>
      <c r="O36" s="32">
        <v>1</v>
      </c>
      <c r="P36" s="32">
        <v>1</v>
      </c>
      <c r="Q36" s="33">
        <v>1</v>
      </c>
      <c r="R36" s="35">
        <v>0</v>
      </c>
      <c r="S36" s="35">
        <v>4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0</v>
      </c>
      <c r="S37" s="35">
        <v>0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504</v>
      </c>
      <c r="K39" s="61">
        <v>643</v>
      </c>
      <c r="L39" s="61">
        <v>515</v>
      </c>
      <c r="M39" s="62">
        <v>0.80093312597200617</v>
      </c>
      <c r="N39" s="61">
        <v>4060</v>
      </c>
      <c r="O39" s="61">
        <v>5116</v>
      </c>
      <c r="P39" s="61">
        <v>3999</v>
      </c>
      <c r="Q39" s="62">
        <v>0.78166536356528538</v>
      </c>
      <c r="R39" s="63">
        <v>2168</v>
      </c>
      <c r="S39" s="63">
        <v>5182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4</v>
      </c>
      <c r="L41" s="32">
        <v>4</v>
      </c>
      <c r="M41" s="33">
        <v>1</v>
      </c>
      <c r="N41" s="45"/>
      <c r="O41" s="31">
        <v>37</v>
      </c>
      <c r="P41" s="32">
        <v>32</v>
      </c>
      <c r="Q41" s="33">
        <v>0.86486486486486491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  <mergeCell ref="A14:E14"/>
    <mergeCell ref="A17:E17"/>
    <mergeCell ref="A20:E20"/>
    <mergeCell ref="A10:E10"/>
    <mergeCell ref="A12:E12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61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220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14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15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795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16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281</v>
      </c>
      <c r="I12" s="30" t="s">
        <v>19</v>
      </c>
      <c r="J12" s="31">
        <v>10</v>
      </c>
      <c r="K12" s="32">
        <v>9</v>
      </c>
      <c r="L12" s="32">
        <v>8</v>
      </c>
      <c r="M12" s="33">
        <v>0.88888888888888884</v>
      </c>
      <c r="N12" s="34">
        <v>163</v>
      </c>
      <c r="O12" s="34">
        <v>169</v>
      </c>
      <c r="P12" s="34">
        <v>168</v>
      </c>
      <c r="Q12" s="33">
        <v>0.99408284023668636</v>
      </c>
      <c r="R12" s="35">
        <v>33</v>
      </c>
      <c r="S12" s="35">
        <v>222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15</v>
      </c>
      <c r="K13" s="32">
        <v>17</v>
      </c>
      <c r="L13" s="32">
        <v>16</v>
      </c>
      <c r="M13" s="33">
        <v>0.94117647058823528</v>
      </c>
      <c r="N13" s="34">
        <v>157</v>
      </c>
      <c r="O13" s="32">
        <v>193</v>
      </c>
      <c r="P13" s="32">
        <v>171</v>
      </c>
      <c r="Q13" s="33">
        <v>0.88601036269430056</v>
      </c>
      <c r="R13" s="35">
        <v>43</v>
      </c>
      <c r="S13" s="35">
        <v>218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1133</v>
      </c>
      <c r="I14" s="30" t="s">
        <v>22</v>
      </c>
      <c r="J14" s="31">
        <v>24</v>
      </c>
      <c r="K14" s="32">
        <v>25</v>
      </c>
      <c r="L14" s="32">
        <v>24</v>
      </c>
      <c r="M14" s="33">
        <v>0.96</v>
      </c>
      <c r="N14" s="34">
        <v>148</v>
      </c>
      <c r="O14" s="32">
        <v>164</v>
      </c>
      <c r="P14" s="32">
        <v>151</v>
      </c>
      <c r="Q14" s="33">
        <v>0.92073170731707321</v>
      </c>
      <c r="R14" s="35">
        <v>23</v>
      </c>
      <c r="S14" s="35">
        <v>176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26</v>
      </c>
      <c r="K16" s="32">
        <v>39</v>
      </c>
      <c r="L16" s="32">
        <v>33</v>
      </c>
      <c r="M16" s="33">
        <v>0.84615384615384615</v>
      </c>
      <c r="N16" s="34">
        <v>344</v>
      </c>
      <c r="O16" s="32">
        <v>431</v>
      </c>
      <c r="P16" s="32">
        <v>343</v>
      </c>
      <c r="Q16" s="33">
        <v>0.79582366589327147</v>
      </c>
      <c r="R16" s="35">
        <v>69</v>
      </c>
      <c r="S16" s="35">
        <v>440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843</v>
      </c>
      <c r="I17" s="30" t="s">
        <v>26</v>
      </c>
      <c r="J17" s="31">
        <v>25</v>
      </c>
      <c r="K17" s="32">
        <v>43</v>
      </c>
      <c r="L17" s="32">
        <v>31</v>
      </c>
      <c r="M17" s="33">
        <v>0.72093023255813948</v>
      </c>
      <c r="N17" s="34">
        <v>341</v>
      </c>
      <c r="O17" s="32">
        <v>455</v>
      </c>
      <c r="P17" s="32">
        <v>348</v>
      </c>
      <c r="Q17" s="33">
        <v>0.76483516483516478</v>
      </c>
      <c r="R17" s="35">
        <v>67</v>
      </c>
      <c r="S17" s="35">
        <v>425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35</v>
      </c>
      <c r="K18" s="32">
        <v>46</v>
      </c>
      <c r="L18" s="32">
        <v>39</v>
      </c>
      <c r="M18" s="33">
        <v>0.84782608695652173</v>
      </c>
      <c r="N18" s="34">
        <v>362</v>
      </c>
      <c r="O18" s="32">
        <v>442</v>
      </c>
      <c r="P18" s="32">
        <v>358</v>
      </c>
      <c r="Q18" s="33">
        <v>0.80995475113122173</v>
      </c>
      <c r="R18" s="35">
        <v>55</v>
      </c>
      <c r="S18" s="35">
        <v>436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29</v>
      </c>
      <c r="K19" s="32">
        <v>44</v>
      </c>
      <c r="L19" s="32">
        <v>28</v>
      </c>
      <c r="M19" s="33">
        <v>0.63636363636363635</v>
      </c>
      <c r="N19" s="34">
        <v>349</v>
      </c>
      <c r="O19" s="32">
        <v>518</v>
      </c>
      <c r="P19" s="32">
        <v>358</v>
      </c>
      <c r="Q19" s="33">
        <v>0.69111969111969107</v>
      </c>
      <c r="R19" s="35">
        <v>77</v>
      </c>
      <c r="S19" s="35">
        <v>493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50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356</v>
      </c>
      <c r="I21" s="30" t="s">
        <v>31</v>
      </c>
      <c r="J21" s="31">
        <v>79</v>
      </c>
      <c r="K21" s="32">
        <v>83</v>
      </c>
      <c r="L21" s="32">
        <v>76</v>
      </c>
      <c r="M21" s="33">
        <v>0.91566265060240959</v>
      </c>
      <c r="N21" s="34">
        <v>391</v>
      </c>
      <c r="O21" s="32">
        <v>436</v>
      </c>
      <c r="P21" s="32">
        <v>390</v>
      </c>
      <c r="Q21" s="33">
        <v>0.89449541284403666</v>
      </c>
      <c r="R21" s="35">
        <v>111</v>
      </c>
      <c r="S21" s="35">
        <v>569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39</v>
      </c>
      <c r="K22" s="32">
        <v>51</v>
      </c>
      <c r="L22" s="32">
        <v>37</v>
      </c>
      <c r="M22" s="33">
        <v>0.72549019607843135</v>
      </c>
      <c r="N22" s="34">
        <v>378</v>
      </c>
      <c r="O22" s="32">
        <v>467</v>
      </c>
      <c r="P22" s="32">
        <v>381</v>
      </c>
      <c r="Q22" s="33">
        <v>0.81584582441113496</v>
      </c>
      <c r="R22" s="35">
        <v>79</v>
      </c>
      <c r="S22" s="35">
        <v>508</v>
      </c>
    </row>
    <row r="23" spans="1:19" x14ac:dyDescent="0.15">
      <c r="I23" s="30" t="s">
        <v>33</v>
      </c>
      <c r="J23" s="31">
        <v>40</v>
      </c>
      <c r="K23" s="32">
        <v>51</v>
      </c>
      <c r="L23" s="32">
        <v>40</v>
      </c>
      <c r="M23" s="33">
        <v>0.78431372549019607</v>
      </c>
      <c r="N23" s="34">
        <v>359</v>
      </c>
      <c r="O23" s="32">
        <v>464</v>
      </c>
      <c r="P23" s="32">
        <v>358</v>
      </c>
      <c r="Q23" s="33">
        <v>0.77155172413793105</v>
      </c>
      <c r="R23" s="35">
        <v>101</v>
      </c>
      <c r="S23" s="35">
        <v>528</v>
      </c>
    </row>
    <row r="24" spans="1:19" x14ac:dyDescent="0.15">
      <c r="I24" s="30" t="s">
        <v>34</v>
      </c>
      <c r="J24" s="31">
        <v>64</v>
      </c>
      <c r="K24" s="32">
        <v>71</v>
      </c>
      <c r="L24" s="32">
        <v>67</v>
      </c>
      <c r="M24" s="33">
        <v>0.94366197183098588</v>
      </c>
      <c r="N24" s="34">
        <v>364</v>
      </c>
      <c r="O24" s="32">
        <v>430</v>
      </c>
      <c r="P24" s="32">
        <v>371</v>
      </c>
      <c r="Q24" s="33">
        <v>0.86279069767441863</v>
      </c>
      <c r="R24" s="35">
        <v>49</v>
      </c>
      <c r="S24" s="35">
        <v>460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9</v>
      </c>
      <c r="K26" s="32">
        <v>11</v>
      </c>
      <c r="L26" s="32">
        <v>9</v>
      </c>
      <c r="M26" s="33">
        <v>0.81818181818181823</v>
      </c>
      <c r="N26" s="34">
        <v>51</v>
      </c>
      <c r="O26" s="32">
        <v>60</v>
      </c>
      <c r="P26" s="32">
        <v>49</v>
      </c>
      <c r="Q26" s="33">
        <v>0.81666666666666665</v>
      </c>
      <c r="R26" s="35">
        <v>11</v>
      </c>
      <c r="S26" s="35">
        <v>68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7</v>
      </c>
      <c r="K27" s="32">
        <v>11</v>
      </c>
      <c r="L27" s="32">
        <v>8</v>
      </c>
      <c r="M27" s="33">
        <v>0.72727272727272729</v>
      </c>
      <c r="N27" s="34">
        <v>138</v>
      </c>
      <c r="O27" s="32">
        <v>174</v>
      </c>
      <c r="P27" s="32">
        <v>133</v>
      </c>
      <c r="Q27" s="33">
        <v>0.76436781609195403</v>
      </c>
      <c r="R27" s="35">
        <v>32</v>
      </c>
      <c r="S27" s="35">
        <v>237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4</v>
      </c>
      <c r="K28" s="32">
        <v>5</v>
      </c>
      <c r="L28" s="32">
        <v>4</v>
      </c>
      <c r="M28" s="33">
        <v>0.8</v>
      </c>
      <c r="N28" s="34">
        <v>86</v>
      </c>
      <c r="O28" s="32">
        <v>95</v>
      </c>
      <c r="P28" s="32">
        <v>84</v>
      </c>
      <c r="Q28" s="33">
        <v>0.88421052631578945</v>
      </c>
      <c r="R28" s="35">
        <v>5</v>
      </c>
      <c r="S28" s="35">
        <v>99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51</v>
      </c>
      <c r="K29" s="32">
        <v>52</v>
      </c>
      <c r="L29" s="32">
        <v>45</v>
      </c>
      <c r="M29" s="33">
        <v>0.86538461538461542</v>
      </c>
      <c r="N29" s="34">
        <v>110</v>
      </c>
      <c r="O29" s="32">
        <v>116</v>
      </c>
      <c r="P29" s="32">
        <v>103</v>
      </c>
      <c r="Q29" s="33">
        <v>0.88793103448275867</v>
      </c>
      <c r="R29" s="35">
        <v>14</v>
      </c>
      <c r="S29" s="35">
        <v>138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3</v>
      </c>
      <c r="K30" s="32">
        <v>4</v>
      </c>
      <c r="L30" s="32">
        <v>3</v>
      </c>
      <c r="M30" s="33">
        <v>0.75</v>
      </c>
      <c r="N30" s="34">
        <v>19</v>
      </c>
      <c r="O30" s="32">
        <v>24</v>
      </c>
      <c r="P30" s="32">
        <v>19</v>
      </c>
      <c r="Q30" s="33">
        <v>0.79166666666666663</v>
      </c>
      <c r="R30" s="35">
        <v>3</v>
      </c>
      <c r="S30" s="35">
        <v>26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0</v>
      </c>
      <c r="O31" s="32">
        <v>0</v>
      </c>
      <c r="P31" s="32">
        <v>0</v>
      </c>
      <c r="Q31" s="33" t="s">
        <v>87</v>
      </c>
      <c r="R31" s="35">
        <v>0</v>
      </c>
      <c r="S31" s="35">
        <v>0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0</v>
      </c>
      <c r="O32" s="32">
        <v>0</v>
      </c>
      <c r="P32" s="32">
        <v>0</v>
      </c>
      <c r="Q32" s="33" t="s">
        <v>87</v>
      </c>
      <c r="R32" s="35">
        <v>0</v>
      </c>
      <c r="S32" s="35">
        <v>3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0</v>
      </c>
      <c r="L33" s="32">
        <v>0</v>
      </c>
      <c r="M33" s="33" t="s">
        <v>87</v>
      </c>
      <c r="N33" s="34">
        <v>10</v>
      </c>
      <c r="O33" s="32">
        <v>17</v>
      </c>
      <c r="P33" s="32">
        <v>10</v>
      </c>
      <c r="Q33" s="33">
        <v>0.58823529411764708</v>
      </c>
      <c r="R33" s="35">
        <v>4</v>
      </c>
      <c r="S33" s="35">
        <v>22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3</v>
      </c>
      <c r="O34" s="32">
        <v>3</v>
      </c>
      <c r="P34" s="32">
        <v>2</v>
      </c>
      <c r="Q34" s="33">
        <v>0.66666666666666663</v>
      </c>
      <c r="R34" s="35">
        <v>1</v>
      </c>
      <c r="S34" s="35">
        <v>5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0</v>
      </c>
      <c r="O36" s="32">
        <v>0</v>
      </c>
      <c r="P36" s="32">
        <v>0</v>
      </c>
      <c r="Q36" s="33" t="s">
        <v>87</v>
      </c>
      <c r="R36" s="35">
        <v>0</v>
      </c>
      <c r="S36" s="35">
        <v>0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1</v>
      </c>
      <c r="O37" s="32">
        <v>1</v>
      </c>
      <c r="P37" s="32">
        <v>1</v>
      </c>
      <c r="Q37" s="33">
        <v>1</v>
      </c>
      <c r="R37" s="35">
        <v>2</v>
      </c>
      <c r="S37" s="35">
        <v>3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460</v>
      </c>
      <c r="K39" s="61">
        <v>562</v>
      </c>
      <c r="L39" s="61">
        <v>468</v>
      </c>
      <c r="M39" s="62">
        <v>0.83274021352313166</v>
      </c>
      <c r="N39" s="61">
        <v>3774</v>
      </c>
      <c r="O39" s="61">
        <v>4659</v>
      </c>
      <c r="P39" s="61">
        <v>3798</v>
      </c>
      <c r="Q39" s="62">
        <v>0.81519639407598199</v>
      </c>
      <c r="R39" s="63">
        <v>779</v>
      </c>
      <c r="S39" s="63">
        <v>5076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13</v>
      </c>
      <c r="L41" s="32">
        <v>12</v>
      </c>
      <c r="M41" s="33">
        <v>0.92307692307692313</v>
      </c>
      <c r="N41" s="45"/>
      <c r="O41" s="31">
        <v>181</v>
      </c>
      <c r="P41" s="32">
        <v>175</v>
      </c>
      <c r="Q41" s="33">
        <v>0.96685082872928174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1">
    <mergeCell ref="A20:E20"/>
    <mergeCell ref="A10:E10"/>
    <mergeCell ref="A12:E12"/>
    <mergeCell ref="A14:E14"/>
    <mergeCell ref="J9:J10"/>
    <mergeCell ref="A17:E17"/>
    <mergeCell ref="I8:I10"/>
    <mergeCell ref="J8:M8"/>
    <mergeCell ref="I1:S1"/>
    <mergeCell ref="I2:S2"/>
    <mergeCell ref="I3:S3"/>
    <mergeCell ref="I4:S4"/>
    <mergeCell ref="I6:S6"/>
    <mergeCell ref="S8:S10"/>
    <mergeCell ref="A7:R7"/>
    <mergeCell ref="R8:R10"/>
    <mergeCell ref="K9:M9"/>
    <mergeCell ref="A8:G8"/>
    <mergeCell ref="O9:Q9"/>
    <mergeCell ref="N9:N10"/>
    <mergeCell ref="N8:Q8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62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1403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204</v>
      </c>
      <c r="I12" s="30" t="s">
        <v>19</v>
      </c>
      <c r="J12" s="31">
        <v>6</v>
      </c>
      <c r="K12" s="32">
        <v>6</v>
      </c>
      <c r="L12" s="32">
        <v>4</v>
      </c>
      <c r="M12" s="33">
        <v>0.66666666666666663</v>
      </c>
      <c r="N12" s="34">
        <v>121</v>
      </c>
      <c r="O12" s="34">
        <v>144</v>
      </c>
      <c r="P12" s="34">
        <v>119</v>
      </c>
      <c r="Q12" s="33">
        <v>0.82638888888888884</v>
      </c>
      <c r="R12" s="35">
        <v>162</v>
      </c>
      <c r="S12" s="35">
        <v>292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10</v>
      </c>
      <c r="K13" s="32">
        <v>14</v>
      </c>
      <c r="L13" s="32">
        <v>10</v>
      </c>
      <c r="M13" s="33">
        <v>0.7142857142857143</v>
      </c>
      <c r="N13" s="34">
        <v>116</v>
      </c>
      <c r="O13" s="32">
        <v>160</v>
      </c>
      <c r="P13" s="32">
        <v>111</v>
      </c>
      <c r="Q13" s="33">
        <v>0.69374999999999998</v>
      </c>
      <c r="R13" s="35">
        <v>92</v>
      </c>
      <c r="S13" s="35">
        <v>197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1762</v>
      </c>
      <c r="I14" s="30" t="s">
        <v>22</v>
      </c>
      <c r="J14" s="31">
        <v>11</v>
      </c>
      <c r="K14" s="32">
        <v>15</v>
      </c>
      <c r="L14" s="32">
        <v>14</v>
      </c>
      <c r="M14" s="33">
        <v>0.93333333333333335</v>
      </c>
      <c r="N14" s="34">
        <v>110</v>
      </c>
      <c r="O14" s="32">
        <v>160</v>
      </c>
      <c r="P14" s="32">
        <v>110</v>
      </c>
      <c r="Q14" s="33">
        <v>0.6875</v>
      </c>
      <c r="R14" s="35">
        <v>92</v>
      </c>
      <c r="S14" s="35">
        <v>198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19</v>
      </c>
      <c r="K16" s="32">
        <v>28</v>
      </c>
      <c r="L16" s="32">
        <v>23</v>
      </c>
      <c r="M16" s="33">
        <v>0.8214285714285714</v>
      </c>
      <c r="N16" s="34">
        <v>286</v>
      </c>
      <c r="O16" s="32">
        <v>369</v>
      </c>
      <c r="P16" s="32">
        <v>282</v>
      </c>
      <c r="Q16" s="33">
        <v>0.76422764227642281</v>
      </c>
      <c r="R16" s="35">
        <v>256</v>
      </c>
      <c r="S16" s="35">
        <v>480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1435</v>
      </c>
      <c r="I17" s="30" t="s">
        <v>26</v>
      </c>
      <c r="J17" s="31">
        <v>23</v>
      </c>
      <c r="K17" s="32">
        <v>38</v>
      </c>
      <c r="L17" s="32">
        <v>27</v>
      </c>
      <c r="M17" s="33">
        <v>0.71052631578947367</v>
      </c>
      <c r="N17" s="34">
        <v>284</v>
      </c>
      <c r="O17" s="32">
        <v>442</v>
      </c>
      <c r="P17" s="32">
        <v>278</v>
      </c>
      <c r="Q17" s="33">
        <v>0.62895927601809953</v>
      </c>
      <c r="R17" s="35">
        <v>225</v>
      </c>
      <c r="S17" s="35">
        <v>459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28</v>
      </c>
      <c r="K18" s="32">
        <v>43</v>
      </c>
      <c r="L18" s="32">
        <v>30</v>
      </c>
      <c r="M18" s="33">
        <v>0.69767441860465118</v>
      </c>
      <c r="N18" s="34">
        <v>285</v>
      </c>
      <c r="O18" s="32">
        <v>436</v>
      </c>
      <c r="P18" s="32">
        <v>273</v>
      </c>
      <c r="Q18" s="33">
        <v>0.62614678899082565</v>
      </c>
      <c r="R18" s="35">
        <v>182</v>
      </c>
      <c r="S18" s="35">
        <v>418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30</v>
      </c>
      <c r="K19" s="32">
        <v>54</v>
      </c>
      <c r="L19" s="32">
        <v>26</v>
      </c>
      <c r="M19" s="33">
        <v>0.48148148148148145</v>
      </c>
      <c r="N19" s="34">
        <v>288</v>
      </c>
      <c r="O19" s="32">
        <v>525</v>
      </c>
      <c r="P19" s="32">
        <v>277</v>
      </c>
      <c r="Q19" s="33">
        <v>0.52761904761904765</v>
      </c>
      <c r="R19" s="35">
        <v>215</v>
      </c>
      <c r="S19" s="35">
        <v>455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38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356</v>
      </c>
      <c r="I21" s="30" t="s">
        <v>31</v>
      </c>
      <c r="J21" s="31">
        <v>38</v>
      </c>
      <c r="K21" s="32">
        <v>42</v>
      </c>
      <c r="L21" s="32">
        <v>39</v>
      </c>
      <c r="M21" s="33">
        <v>0.9285714285714286</v>
      </c>
      <c r="N21" s="34">
        <v>376</v>
      </c>
      <c r="O21" s="32">
        <v>418</v>
      </c>
      <c r="P21" s="32">
        <v>373</v>
      </c>
      <c r="Q21" s="33">
        <v>0.89234449760765555</v>
      </c>
      <c r="R21" s="35">
        <v>229</v>
      </c>
      <c r="S21" s="35">
        <v>564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30</v>
      </c>
      <c r="K22" s="32">
        <v>55</v>
      </c>
      <c r="L22" s="32">
        <v>33</v>
      </c>
      <c r="M22" s="33">
        <v>0.6</v>
      </c>
      <c r="N22" s="34">
        <v>358</v>
      </c>
      <c r="O22" s="32">
        <v>518</v>
      </c>
      <c r="P22" s="32">
        <v>339</v>
      </c>
      <c r="Q22" s="33">
        <v>0.65444015444015446</v>
      </c>
      <c r="R22" s="35">
        <v>204</v>
      </c>
      <c r="S22" s="35">
        <v>496</v>
      </c>
    </row>
    <row r="23" spans="1:19" x14ac:dyDescent="0.15">
      <c r="I23" s="30" t="s">
        <v>33</v>
      </c>
      <c r="J23" s="31">
        <v>34</v>
      </c>
      <c r="K23" s="32">
        <v>58</v>
      </c>
      <c r="L23" s="32">
        <v>38</v>
      </c>
      <c r="M23" s="33">
        <v>0.65517241379310343</v>
      </c>
      <c r="N23" s="34">
        <v>337</v>
      </c>
      <c r="O23" s="32">
        <v>458</v>
      </c>
      <c r="P23" s="32">
        <v>328</v>
      </c>
      <c r="Q23" s="33">
        <v>0.71615720524017468</v>
      </c>
      <c r="R23" s="35">
        <v>158</v>
      </c>
      <c r="S23" s="35">
        <v>463</v>
      </c>
    </row>
    <row r="24" spans="1:19" x14ac:dyDescent="0.15">
      <c r="I24" s="30" t="s">
        <v>34</v>
      </c>
      <c r="J24" s="31">
        <v>37</v>
      </c>
      <c r="K24" s="32">
        <v>44</v>
      </c>
      <c r="L24" s="32">
        <v>40</v>
      </c>
      <c r="M24" s="33">
        <v>0.90909090909090906</v>
      </c>
      <c r="N24" s="34">
        <v>347</v>
      </c>
      <c r="O24" s="32">
        <v>429</v>
      </c>
      <c r="P24" s="32">
        <v>354</v>
      </c>
      <c r="Q24" s="33">
        <v>0.82517482517482521</v>
      </c>
      <c r="R24" s="35">
        <v>121</v>
      </c>
      <c r="S24" s="35">
        <v>426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5</v>
      </c>
      <c r="K26" s="32">
        <v>5</v>
      </c>
      <c r="L26" s="32">
        <v>3</v>
      </c>
      <c r="M26" s="33">
        <v>0.6</v>
      </c>
      <c r="N26" s="34">
        <v>61</v>
      </c>
      <c r="O26" s="32">
        <v>70</v>
      </c>
      <c r="P26" s="32">
        <v>61</v>
      </c>
      <c r="Q26" s="33">
        <v>0.87142857142857144</v>
      </c>
      <c r="R26" s="35">
        <v>25</v>
      </c>
      <c r="S26" s="35">
        <v>84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14</v>
      </c>
      <c r="K27" s="32">
        <v>16</v>
      </c>
      <c r="L27" s="32">
        <v>13</v>
      </c>
      <c r="M27" s="33">
        <v>0.8125</v>
      </c>
      <c r="N27" s="34">
        <v>92</v>
      </c>
      <c r="O27" s="32">
        <v>123</v>
      </c>
      <c r="P27" s="32">
        <v>95</v>
      </c>
      <c r="Q27" s="33">
        <v>0.77235772357723576</v>
      </c>
      <c r="R27" s="35">
        <v>25</v>
      </c>
      <c r="S27" s="35">
        <v>114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1</v>
      </c>
      <c r="K28" s="32">
        <v>1</v>
      </c>
      <c r="L28" s="32">
        <v>1</v>
      </c>
      <c r="M28" s="33">
        <v>1</v>
      </c>
      <c r="N28" s="34">
        <v>17</v>
      </c>
      <c r="O28" s="32">
        <v>20</v>
      </c>
      <c r="P28" s="32">
        <v>18</v>
      </c>
      <c r="Q28" s="33">
        <v>0.9</v>
      </c>
      <c r="R28" s="35">
        <v>3</v>
      </c>
      <c r="S28" s="35">
        <v>25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8</v>
      </c>
      <c r="K29" s="32">
        <v>9</v>
      </c>
      <c r="L29" s="32">
        <v>9</v>
      </c>
      <c r="M29" s="33">
        <v>1</v>
      </c>
      <c r="N29" s="34">
        <v>78</v>
      </c>
      <c r="O29" s="32">
        <v>90</v>
      </c>
      <c r="P29" s="32">
        <v>81</v>
      </c>
      <c r="Q29" s="33">
        <v>0.9</v>
      </c>
      <c r="R29" s="35">
        <v>19</v>
      </c>
      <c r="S29" s="35">
        <v>88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1</v>
      </c>
      <c r="K30" s="32">
        <v>2</v>
      </c>
      <c r="L30" s="32">
        <v>1</v>
      </c>
      <c r="M30" s="33">
        <v>0.5</v>
      </c>
      <c r="N30" s="34">
        <v>14</v>
      </c>
      <c r="O30" s="32">
        <v>18</v>
      </c>
      <c r="P30" s="32">
        <v>14</v>
      </c>
      <c r="Q30" s="33">
        <v>0.77777777777777779</v>
      </c>
      <c r="R30" s="35">
        <v>6</v>
      </c>
      <c r="S30" s="35">
        <v>20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4</v>
      </c>
      <c r="O31" s="32">
        <v>5</v>
      </c>
      <c r="P31" s="32">
        <v>3</v>
      </c>
      <c r="Q31" s="33">
        <v>0.6</v>
      </c>
      <c r="R31" s="35">
        <v>1</v>
      </c>
      <c r="S31" s="35">
        <v>5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12</v>
      </c>
      <c r="O32" s="32">
        <v>12</v>
      </c>
      <c r="P32" s="32">
        <v>12</v>
      </c>
      <c r="Q32" s="33">
        <v>1</v>
      </c>
      <c r="R32" s="35">
        <v>2</v>
      </c>
      <c r="S32" s="35">
        <v>13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7</v>
      </c>
      <c r="K33" s="32">
        <v>9</v>
      </c>
      <c r="L33" s="32">
        <v>8</v>
      </c>
      <c r="M33" s="33">
        <v>0.88888888888888884</v>
      </c>
      <c r="N33" s="34">
        <v>57</v>
      </c>
      <c r="O33" s="32">
        <v>64</v>
      </c>
      <c r="P33" s="32">
        <v>56</v>
      </c>
      <c r="Q33" s="33">
        <v>0.875</v>
      </c>
      <c r="R33" s="35">
        <v>13</v>
      </c>
      <c r="S33" s="35">
        <v>67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1</v>
      </c>
      <c r="K34" s="32">
        <v>1</v>
      </c>
      <c r="L34" s="32">
        <v>1</v>
      </c>
      <c r="M34" s="33">
        <v>1</v>
      </c>
      <c r="N34" s="34">
        <v>6</v>
      </c>
      <c r="O34" s="32">
        <v>6</v>
      </c>
      <c r="P34" s="32">
        <v>6</v>
      </c>
      <c r="Q34" s="33">
        <v>1</v>
      </c>
      <c r="R34" s="35">
        <v>1</v>
      </c>
      <c r="S34" s="35">
        <v>8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1</v>
      </c>
      <c r="L36" s="32">
        <v>1</v>
      </c>
      <c r="M36" s="33">
        <v>1</v>
      </c>
      <c r="N36" s="34">
        <v>9</v>
      </c>
      <c r="O36" s="32">
        <v>14</v>
      </c>
      <c r="P36" s="32">
        <v>8</v>
      </c>
      <c r="Q36" s="33">
        <v>0.5714285714285714</v>
      </c>
      <c r="R36" s="35">
        <v>3</v>
      </c>
      <c r="S36" s="35">
        <v>16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1</v>
      </c>
      <c r="L37" s="32">
        <v>1</v>
      </c>
      <c r="M37" s="33">
        <v>1</v>
      </c>
      <c r="N37" s="34">
        <v>4</v>
      </c>
      <c r="O37" s="32">
        <v>5</v>
      </c>
      <c r="P37" s="32">
        <v>4</v>
      </c>
      <c r="Q37" s="33">
        <v>0.8</v>
      </c>
      <c r="R37" s="35">
        <v>2</v>
      </c>
      <c r="S37" s="35">
        <v>8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303</v>
      </c>
      <c r="K39" s="61">
        <v>442</v>
      </c>
      <c r="L39" s="61">
        <v>322</v>
      </c>
      <c r="M39" s="62">
        <v>0.72850678733031671</v>
      </c>
      <c r="N39" s="61">
        <v>3262</v>
      </c>
      <c r="O39" s="61">
        <v>4486</v>
      </c>
      <c r="P39" s="61">
        <v>3202</v>
      </c>
      <c r="Q39" s="62">
        <v>0.71377619259919756</v>
      </c>
      <c r="R39" s="63">
        <v>2036</v>
      </c>
      <c r="S39" s="63">
        <v>4896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27</v>
      </c>
      <c r="L41" s="32">
        <v>25</v>
      </c>
      <c r="M41" s="33">
        <v>0.92592592592592593</v>
      </c>
      <c r="N41" s="45"/>
      <c r="O41" s="31">
        <v>228</v>
      </c>
      <c r="P41" s="32">
        <v>183</v>
      </c>
      <c r="Q41" s="33">
        <v>0.80263157894736847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I1:S1"/>
    <mergeCell ref="I2:S2"/>
    <mergeCell ref="I3:S3"/>
    <mergeCell ref="I4:S4"/>
    <mergeCell ref="I6:S6"/>
    <mergeCell ref="A12:E12"/>
    <mergeCell ref="A14:E14"/>
    <mergeCell ref="A17:E17"/>
    <mergeCell ref="A20:E20"/>
    <mergeCell ref="S8:S10"/>
    <mergeCell ref="J9:J10"/>
    <mergeCell ref="K9:M9"/>
    <mergeCell ref="N9:N10"/>
    <mergeCell ref="O9:Q9"/>
    <mergeCell ref="A10:E10"/>
    <mergeCell ref="A8:G8"/>
    <mergeCell ref="I8:I10"/>
    <mergeCell ref="J8:M8"/>
    <mergeCell ref="N8:Q8"/>
    <mergeCell ref="R8:R10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63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439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92</v>
      </c>
      <c r="I12" s="30" t="s">
        <v>19</v>
      </c>
      <c r="J12" s="31">
        <v>3</v>
      </c>
      <c r="K12" s="32">
        <v>3</v>
      </c>
      <c r="L12" s="32">
        <v>2</v>
      </c>
      <c r="M12" s="33">
        <v>0.66666666666666663</v>
      </c>
      <c r="N12" s="34">
        <v>54</v>
      </c>
      <c r="O12" s="34">
        <v>59</v>
      </c>
      <c r="P12" s="34">
        <v>56</v>
      </c>
      <c r="Q12" s="33">
        <v>0.94915254237288138</v>
      </c>
      <c r="R12" s="35">
        <v>58</v>
      </c>
      <c r="S12" s="35">
        <v>128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7</v>
      </c>
      <c r="K13" s="32">
        <v>8</v>
      </c>
      <c r="L13" s="32">
        <v>8</v>
      </c>
      <c r="M13" s="33">
        <v>1</v>
      </c>
      <c r="N13" s="34">
        <v>69</v>
      </c>
      <c r="O13" s="32">
        <v>80</v>
      </c>
      <c r="P13" s="32">
        <v>69</v>
      </c>
      <c r="Q13" s="33">
        <v>0.86250000000000004</v>
      </c>
      <c r="R13" s="35">
        <v>39</v>
      </c>
      <c r="S13" s="35">
        <v>126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697</v>
      </c>
      <c r="I14" s="30" t="s">
        <v>22</v>
      </c>
      <c r="J14" s="31">
        <v>7</v>
      </c>
      <c r="K14" s="32">
        <v>9</v>
      </c>
      <c r="L14" s="32">
        <v>8</v>
      </c>
      <c r="M14" s="33">
        <v>0.88888888888888884</v>
      </c>
      <c r="N14" s="34">
        <v>67</v>
      </c>
      <c r="O14" s="32">
        <v>77</v>
      </c>
      <c r="P14" s="32">
        <v>68</v>
      </c>
      <c r="Q14" s="33">
        <v>0.88311688311688308</v>
      </c>
      <c r="R14" s="35">
        <v>30</v>
      </c>
      <c r="S14" s="35">
        <v>112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28</v>
      </c>
      <c r="K16" s="32">
        <v>33</v>
      </c>
      <c r="L16" s="32">
        <v>30</v>
      </c>
      <c r="M16" s="33">
        <v>0.90909090909090906</v>
      </c>
      <c r="N16" s="34">
        <v>261</v>
      </c>
      <c r="O16" s="32">
        <v>308</v>
      </c>
      <c r="P16" s="32">
        <v>261</v>
      </c>
      <c r="Q16" s="33">
        <v>0.84740259740259738</v>
      </c>
      <c r="R16" s="35">
        <v>66</v>
      </c>
      <c r="S16" s="35">
        <v>328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480</v>
      </c>
      <c r="I17" s="30" t="s">
        <v>26</v>
      </c>
      <c r="J17" s="31">
        <v>29</v>
      </c>
      <c r="K17" s="32">
        <v>31</v>
      </c>
      <c r="L17" s="32">
        <v>28</v>
      </c>
      <c r="M17" s="33">
        <v>0.90322580645161288</v>
      </c>
      <c r="N17" s="34">
        <v>257</v>
      </c>
      <c r="O17" s="32">
        <v>303</v>
      </c>
      <c r="P17" s="32">
        <v>252</v>
      </c>
      <c r="Q17" s="33">
        <v>0.83168316831683164</v>
      </c>
      <c r="R17" s="35">
        <v>52</v>
      </c>
      <c r="S17" s="35">
        <v>306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25</v>
      </c>
      <c r="K18" s="32">
        <v>27</v>
      </c>
      <c r="L18" s="32">
        <v>26</v>
      </c>
      <c r="M18" s="33">
        <v>0.96296296296296291</v>
      </c>
      <c r="N18" s="34">
        <v>245</v>
      </c>
      <c r="O18" s="32">
        <v>277</v>
      </c>
      <c r="P18" s="32">
        <v>251</v>
      </c>
      <c r="Q18" s="33">
        <v>0.90613718411552346</v>
      </c>
      <c r="R18" s="35">
        <v>47</v>
      </c>
      <c r="S18" s="35">
        <v>288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33</v>
      </c>
      <c r="K19" s="32">
        <v>41</v>
      </c>
      <c r="L19" s="32">
        <v>37</v>
      </c>
      <c r="M19" s="33">
        <v>0.90243902439024393</v>
      </c>
      <c r="N19" s="34">
        <v>255</v>
      </c>
      <c r="O19" s="32">
        <v>324</v>
      </c>
      <c r="P19" s="32">
        <v>258</v>
      </c>
      <c r="Q19" s="33">
        <v>0.79629629629629628</v>
      </c>
      <c r="R19" s="35">
        <v>61</v>
      </c>
      <c r="S19" s="35">
        <v>326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43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258</v>
      </c>
      <c r="I21" s="30" t="s">
        <v>31</v>
      </c>
      <c r="J21" s="31">
        <v>35</v>
      </c>
      <c r="K21" s="32">
        <v>38</v>
      </c>
      <c r="L21" s="32">
        <v>38</v>
      </c>
      <c r="M21" s="33">
        <v>1</v>
      </c>
      <c r="N21" s="34">
        <v>270</v>
      </c>
      <c r="O21" s="32">
        <v>286</v>
      </c>
      <c r="P21" s="32">
        <v>272</v>
      </c>
      <c r="Q21" s="33">
        <v>0.95104895104895104</v>
      </c>
      <c r="R21" s="35">
        <v>73</v>
      </c>
      <c r="S21" s="35">
        <v>358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46</v>
      </c>
      <c r="K22" s="32">
        <v>48</v>
      </c>
      <c r="L22" s="32">
        <v>43</v>
      </c>
      <c r="M22" s="33">
        <v>0.89583333333333337</v>
      </c>
      <c r="N22" s="34">
        <v>270</v>
      </c>
      <c r="O22" s="32">
        <v>299</v>
      </c>
      <c r="P22" s="32">
        <v>271</v>
      </c>
      <c r="Q22" s="33">
        <v>0.90635451505016718</v>
      </c>
      <c r="R22" s="35">
        <v>39</v>
      </c>
      <c r="S22" s="35">
        <v>310</v>
      </c>
    </row>
    <row r="23" spans="1:19" x14ac:dyDescent="0.15">
      <c r="I23" s="30" t="s">
        <v>33</v>
      </c>
      <c r="J23" s="31">
        <v>52</v>
      </c>
      <c r="K23" s="32">
        <v>57</v>
      </c>
      <c r="L23" s="32">
        <v>54</v>
      </c>
      <c r="M23" s="33">
        <v>0.94736842105263153</v>
      </c>
      <c r="N23" s="34">
        <v>261</v>
      </c>
      <c r="O23" s="32">
        <v>293</v>
      </c>
      <c r="P23" s="32">
        <v>265</v>
      </c>
      <c r="Q23" s="33">
        <v>0.90443686006825941</v>
      </c>
      <c r="R23" s="35">
        <v>46</v>
      </c>
      <c r="S23" s="35">
        <v>309</v>
      </c>
    </row>
    <row r="24" spans="1:19" x14ac:dyDescent="0.15">
      <c r="I24" s="30" t="s">
        <v>34</v>
      </c>
      <c r="J24" s="31">
        <v>52</v>
      </c>
      <c r="K24" s="32">
        <v>54</v>
      </c>
      <c r="L24" s="32">
        <v>54</v>
      </c>
      <c r="M24" s="33">
        <v>1</v>
      </c>
      <c r="N24" s="34">
        <v>262</v>
      </c>
      <c r="O24" s="32">
        <v>280</v>
      </c>
      <c r="P24" s="32">
        <v>264</v>
      </c>
      <c r="Q24" s="33">
        <v>0.94285714285714284</v>
      </c>
      <c r="R24" s="35">
        <v>33</v>
      </c>
      <c r="S24" s="35">
        <v>284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20</v>
      </c>
      <c r="K26" s="32">
        <v>19</v>
      </c>
      <c r="L26" s="32">
        <v>18</v>
      </c>
      <c r="M26" s="33">
        <v>0.94736842105263153</v>
      </c>
      <c r="N26" s="34">
        <v>120</v>
      </c>
      <c r="O26" s="32">
        <v>121</v>
      </c>
      <c r="P26" s="32">
        <v>116</v>
      </c>
      <c r="Q26" s="33">
        <v>0.95867768595041325</v>
      </c>
      <c r="R26" s="35">
        <v>20</v>
      </c>
      <c r="S26" s="35">
        <v>140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7</v>
      </c>
      <c r="K27" s="32">
        <v>6</v>
      </c>
      <c r="L27" s="32">
        <v>6</v>
      </c>
      <c r="M27" s="33">
        <v>1</v>
      </c>
      <c r="N27" s="34">
        <v>83</v>
      </c>
      <c r="O27" s="32">
        <v>93</v>
      </c>
      <c r="P27" s="32">
        <v>80</v>
      </c>
      <c r="Q27" s="33">
        <v>0.86021505376344087</v>
      </c>
      <c r="R27" s="35">
        <v>15</v>
      </c>
      <c r="S27" s="35">
        <v>104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4</v>
      </c>
      <c r="K28" s="32">
        <v>4</v>
      </c>
      <c r="L28" s="32">
        <v>3</v>
      </c>
      <c r="M28" s="33">
        <v>0.75</v>
      </c>
      <c r="N28" s="34">
        <v>17</v>
      </c>
      <c r="O28" s="32">
        <v>15</v>
      </c>
      <c r="P28" s="32">
        <v>14</v>
      </c>
      <c r="Q28" s="33">
        <v>0.93333333333333335</v>
      </c>
      <c r="R28" s="35">
        <v>1</v>
      </c>
      <c r="S28" s="35">
        <v>16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10</v>
      </c>
      <c r="K29" s="32">
        <v>10</v>
      </c>
      <c r="L29" s="32">
        <v>8</v>
      </c>
      <c r="M29" s="33">
        <v>0.8</v>
      </c>
      <c r="N29" s="34">
        <v>56</v>
      </c>
      <c r="O29" s="32">
        <v>56</v>
      </c>
      <c r="P29" s="32">
        <v>52</v>
      </c>
      <c r="Q29" s="33">
        <v>0.9285714285714286</v>
      </c>
      <c r="R29" s="35">
        <v>8</v>
      </c>
      <c r="S29" s="35">
        <v>60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1</v>
      </c>
      <c r="K30" s="32">
        <v>1</v>
      </c>
      <c r="L30" s="32">
        <v>1</v>
      </c>
      <c r="M30" s="33">
        <v>1</v>
      </c>
      <c r="N30" s="34">
        <v>4</v>
      </c>
      <c r="O30" s="32">
        <v>4</v>
      </c>
      <c r="P30" s="32">
        <v>3</v>
      </c>
      <c r="Q30" s="33">
        <v>0.75</v>
      </c>
      <c r="R30" s="35">
        <v>2</v>
      </c>
      <c r="S30" s="35">
        <v>5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2</v>
      </c>
      <c r="O31" s="32">
        <v>2</v>
      </c>
      <c r="P31" s="32">
        <v>1</v>
      </c>
      <c r="Q31" s="33">
        <v>0.5</v>
      </c>
      <c r="R31" s="35">
        <v>0</v>
      </c>
      <c r="S31" s="35">
        <v>2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0</v>
      </c>
      <c r="O32" s="32">
        <v>0</v>
      </c>
      <c r="P32" s="32">
        <v>0</v>
      </c>
      <c r="Q32" s="33" t="s">
        <v>87</v>
      </c>
      <c r="R32" s="35">
        <v>0</v>
      </c>
      <c r="S32" s="35">
        <v>0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0</v>
      </c>
      <c r="L33" s="32">
        <v>0</v>
      </c>
      <c r="M33" s="33" t="s">
        <v>87</v>
      </c>
      <c r="N33" s="34">
        <v>10</v>
      </c>
      <c r="O33" s="32">
        <v>11</v>
      </c>
      <c r="P33" s="32">
        <v>8</v>
      </c>
      <c r="Q33" s="33">
        <v>0.72727272727272729</v>
      </c>
      <c r="R33" s="35">
        <v>1</v>
      </c>
      <c r="S33" s="35">
        <v>12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0</v>
      </c>
      <c r="O34" s="32">
        <v>0</v>
      </c>
      <c r="P34" s="32">
        <v>0</v>
      </c>
      <c r="Q34" s="33" t="s">
        <v>87</v>
      </c>
      <c r="R34" s="35">
        <v>0</v>
      </c>
      <c r="S34" s="35">
        <v>0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3</v>
      </c>
      <c r="K36" s="32">
        <v>3</v>
      </c>
      <c r="L36" s="32">
        <v>2</v>
      </c>
      <c r="M36" s="33">
        <v>0.66666666666666663</v>
      </c>
      <c r="N36" s="34">
        <v>6</v>
      </c>
      <c r="O36" s="32">
        <v>7</v>
      </c>
      <c r="P36" s="32">
        <v>5</v>
      </c>
      <c r="Q36" s="33">
        <v>0.7142857142857143</v>
      </c>
      <c r="R36" s="35">
        <v>3</v>
      </c>
      <c r="S36" s="35">
        <v>9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2</v>
      </c>
      <c r="O37" s="32">
        <v>2</v>
      </c>
      <c r="P37" s="32">
        <v>1</v>
      </c>
      <c r="Q37" s="33">
        <v>0.5</v>
      </c>
      <c r="R37" s="35">
        <v>1</v>
      </c>
      <c r="S37" s="35">
        <v>2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362</v>
      </c>
      <c r="K39" s="61">
        <v>392</v>
      </c>
      <c r="L39" s="61">
        <v>366</v>
      </c>
      <c r="M39" s="62">
        <v>0.93367346938775508</v>
      </c>
      <c r="N39" s="61">
        <v>2571</v>
      </c>
      <c r="O39" s="61">
        <v>2897</v>
      </c>
      <c r="P39" s="61">
        <v>2567</v>
      </c>
      <c r="Q39" s="62">
        <v>0.88608905764584056</v>
      </c>
      <c r="R39" s="63">
        <v>595</v>
      </c>
      <c r="S39" s="63">
        <v>3225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28</v>
      </c>
      <c r="L41" s="32">
        <v>24</v>
      </c>
      <c r="M41" s="33">
        <v>0.8571428571428571</v>
      </c>
      <c r="N41" s="45"/>
      <c r="O41" s="31">
        <v>226</v>
      </c>
      <c r="P41" s="32">
        <v>184</v>
      </c>
      <c r="Q41" s="33">
        <v>0.81415929203539827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  <mergeCell ref="A14:E14"/>
    <mergeCell ref="A17:E17"/>
    <mergeCell ref="A20:E20"/>
    <mergeCell ref="A10:E10"/>
    <mergeCell ref="A12:E12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64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1532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383</v>
      </c>
      <c r="I12" s="30" t="s">
        <v>19</v>
      </c>
      <c r="J12" s="31">
        <v>14</v>
      </c>
      <c r="K12" s="32">
        <v>17</v>
      </c>
      <c r="L12" s="32">
        <v>16</v>
      </c>
      <c r="M12" s="33">
        <v>0.94117647058823528</v>
      </c>
      <c r="N12" s="34">
        <v>159</v>
      </c>
      <c r="O12" s="34">
        <v>167</v>
      </c>
      <c r="P12" s="34">
        <v>155</v>
      </c>
      <c r="Q12" s="33">
        <v>0.92814371257485029</v>
      </c>
      <c r="R12" s="35">
        <v>202</v>
      </c>
      <c r="S12" s="35">
        <v>389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21</v>
      </c>
      <c r="K13" s="32">
        <v>25</v>
      </c>
      <c r="L13" s="32">
        <v>20</v>
      </c>
      <c r="M13" s="33">
        <v>0.8</v>
      </c>
      <c r="N13" s="34">
        <v>102</v>
      </c>
      <c r="O13" s="32">
        <v>132</v>
      </c>
      <c r="P13" s="32">
        <v>101</v>
      </c>
      <c r="Q13" s="33">
        <v>0.76515151515151514</v>
      </c>
      <c r="R13" s="35">
        <v>141</v>
      </c>
      <c r="S13" s="35">
        <v>230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1862</v>
      </c>
      <c r="I14" s="30" t="s">
        <v>22</v>
      </c>
      <c r="J14" s="31">
        <v>17</v>
      </c>
      <c r="K14" s="32">
        <v>17</v>
      </c>
      <c r="L14" s="32">
        <v>16</v>
      </c>
      <c r="M14" s="33">
        <v>0.94117647058823528</v>
      </c>
      <c r="N14" s="34">
        <v>111</v>
      </c>
      <c r="O14" s="32">
        <v>122</v>
      </c>
      <c r="P14" s="32">
        <v>111</v>
      </c>
      <c r="Q14" s="33">
        <v>0.9098360655737705</v>
      </c>
      <c r="R14" s="35">
        <v>85</v>
      </c>
      <c r="S14" s="35">
        <v>172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31</v>
      </c>
      <c r="K16" s="32">
        <v>36</v>
      </c>
      <c r="L16" s="32">
        <v>35</v>
      </c>
      <c r="M16" s="33">
        <v>0.97222222222222221</v>
      </c>
      <c r="N16" s="34">
        <v>241</v>
      </c>
      <c r="O16" s="32">
        <v>289</v>
      </c>
      <c r="P16" s="32">
        <v>244</v>
      </c>
      <c r="Q16" s="33">
        <v>0.84429065743944631</v>
      </c>
      <c r="R16" s="35">
        <v>206</v>
      </c>
      <c r="S16" s="35">
        <v>359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1552</v>
      </c>
      <c r="I17" s="30" t="s">
        <v>26</v>
      </c>
      <c r="J17" s="31">
        <v>35</v>
      </c>
      <c r="K17" s="32">
        <v>43</v>
      </c>
      <c r="L17" s="32">
        <v>32</v>
      </c>
      <c r="M17" s="33">
        <v>0.7441860465116279</v>
      </c>
      <c r="N17" s="34">
        <v>246</v>
      </c>
      <c r="O17" s="32">
        <v>301</v>
      </c>
      <c r="P17" s="32">
        <v>240</v>
      </c>
      <c r="Q17" s="33">
        <v>0.79734219269102991</v>
      </c>
      <c r="R17" s="35">
        <v>162</v>
      </c>
      <c r="S17" s="35">
        <v>331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34</v>
      </c>
      <c r="K18" s="32">
        <v>41</v>
      </c>
      <c r="L18" s="32">
        <v>32</v>
      </c>
      <c r="M18" s="33">
        <v>0.78048780487804881</v>
      </c>
      <c r="N18" s="34">
        <v>228</v>
      </c>
      <c r="O18" s="32">
        <v>293</v>
      </c>
      <c r="P18" s="32">
        <v>221</v>
      </c>
      <c r="Q18" s="33">
        <v>0.75426621160409557</v>
      </c>
      <c r="R18" s="35">
        <v>143</v>
      </c>
      <c r="S18" s="35">
        <v>274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26</v>
      </c>
      <c r="K19" s="32">
        <v>34</v>
      </c>
      <c r="L19" s="32">
        <v>25</v>
      </c>
      <c r="M19" s="33">
        <v>0.73529411764705888</v>
      </c>
      <c r="N19" s="34">
        <v>195</v>
      </c>
      <c r="O19" s="32">
        <v>276</v>
      </c>
      <c r="P19" s="32">
        <v>196</v>
      </c>
      <c r="Q19" s="33">
        <v>0.71014492753623193</v>
      </c>
      <c r="R19" s="35">
        <v>112</v>
      </c>
      <c r="S19" s="35">
        <v>237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30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275</v>
      </c>
      <c r="I21" s="30" t="s">
        <v>31</v>
      </c>
      <c r="J21" s="31">
        <v>31</v>
      </c>
      <c r="K21" s="32">
        <v>34</v>
      </c>
      <c r="L21" s="32">
        <v>31</v>
      </c>
      <c r="M21" s="33">
        <v>0.91176470588235292</v>
      </c>
      <c r="N21" s="34">
        <v>283</v>
      </c>
      <c r="O21" s="32">
        <v>305</v>
      </c>
      <c r="P21" s="32">
        <v>284</v>
      </c>
      <c r="Q21" s="33">
        <v>0.93114754098360653</v>
      </c>
      <c r="R21" s="35">
        <v>222</v>
      </c>
      <c r="S21" s="35">
        <v>445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41</v>
      </c>
      <c r="K22" s="32">
        <v>50</v>
      </c>
      <c r="L22" s="32">
        <v>44</v>
      </c>
      <c r="M22" s="33">
        <v>0.88</v>
      </c>
      <c r="N22" s="34">
        <v>286</v>
      </c>
      <c r="O22" s="32">
        <v>358</v>
      </c>
      <c r="P22" s="32">
        <v>288</v>
      </c>
      <c r="Q22" s="33">
        <v>0.8044692737430168</v>
      </c>
      <c r="R22" s="35">
        <v>171</v>
      </c>
      <c r="S22" s="35">
        <v>419</v>
      </c>
    </row>
    <row r="23" spans="1:19" x14ac:dyDescent="0.15">
      <c r="I23" s="30" t="s">
        <v>33</v>
      </c>
      <c r="J23" s="31">
        <v>38</v>
      </c>
      <c r="K23" s="32">
        <v>45</v>
      </c>
      <c r="L23" s="32">
        <v>39</v>
      </c>
      <c r="M23" s="33">
        <v>0.8666666666666667</v>
      </c>
      <c r="N23" s="34">
        <v>290</v>
      </c>
      <c r="O23" s="32">
        <v>362</v>
      </c>
      <c r="P23" s="32">
        <v>296</v>
      </c>
      <c r="Q23" s="33">
        <v>0.81767955801104975</v>
      </c>
      <c r="R23" s="35">
        <v>143</v>
      </c>
      <c r="S23" s="35">
        <v>348</v>
      </c>
    </row>
    <row r="24" spans="1:19" x14ac:dyDescent="0.15">
      <c r="I24" s="30" t="s">
        <v>34</v>
      </c>
      <c r="J24" s="31">
        <v>35</v>
      </c>
      <c r="K24" s="32">
        <v>33</v>
      </c>
      <c r="L24" s="32">
        <v>33</v>
      </c>
      <c r="M24" s="33">
        <v>1</v>
      </c>
      <c r="N24" s="34">
        <v>266</v>
      </c>
      <c r="O24" s="32">
        <v>284</v>
      </c>
      <c r="P24" s="32">
        <v>267</v>
      </c>
      <c r="Q24" s="33">
        <v>0.9401408450704225</v>
      </c>
      <c r="R24" s="35">
        <v>100</v>
      </c>
      <c r="S24" s="35">
        <v>310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11</v>
      </c>
      <c r="K26" s="32">
        <v>12</v>
      </c>
      <c r="L26" s="32">
        <v>11</v>
      </c>
      <c r="M26" s="33">
        <v>0.91666666666666663</v>
      </c>
      <c r="N26" s="34">
        <v>70</v>
      </c>
      <c r="O26" s="32">
        <v>73</v>
      </c>
      <c r="P26" s="32">
        <v>70</v>
      </c>
      <c r="Q26" s="33">
        <v>0.95890410958904104</v>
      </c>
      <c r="R26" s="35">
        <v>13</v>
      </c>
      <c r="S26" s="35">
        <v>71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12</v>
      </c>
      <c r="K27" s="32">
        <v>17</v>
      </c>
      <c r="L27" s="32">
        <v>16</v>
      </c>
      <c r="M27" s="33">
        <v>0.94117647058823528</v>
      </c>
      <c r="N27" s="34">
        <v>104</v>
      </c>
      <c r="O27" s="32">
        <v>117</v>
      </c>
      <c r="P27" s="32">
        <v>103</v>
      </c>
      <c r="Q27" s="33">
        <v>0.88034188034188032</v>
      </c>
      <c r="R27" s="35">
        <v>34</v>
      </c>
      <c r="S27" s="35">
        <v>114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3</v>
      </c>
      <c r="K28" s="32">
        <v>3</v>
      </c>
      <c r="L28" s="32">
        <v>3</v>
      </c>
      <c r="M28" s="33">
        <v>1</v>
      </c>
      <c r="N28" s="34">
        <v>12</v>
      </c>
      <c r="O28" s="32">
        <v>12</v>
      </c>
      <c r="P28" s="32">
        <v>12</v>
      </c>
      <c r="Q28" s="33">
        <v>1</v>
      </c>
      <c r="R28" s="35">
        <v>4</v>
      </c>
      <c r="S28" s="35">
        <v>14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6</v>
      </c>
      <c r="K29" s="32">
        <v>7</v>
      </c>
      <c r="L29" s="32">
        <v>6</v>
      </c>
      <c r="M29" s="33">
        <v>0.8571428571428571</v>
      </c>
      <c r="N29" s="34">
        <v>62</v>
      </c>
      <c r="O29" s="32">
        <v>65</v>
      </c>
      <c r="P29" s="32">
        <v>62</v>
      </c>
      <c r="Q29" s="33">
        <v>0.9538461538461539</v>
      </c>
      <c r="R29" s="35">
        <v>20</v>
      </c>
      <c r="S29" s="35">
        <v>74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1</v>
      </c>
      <c r="K30" s="32">
        <v>1</v>
      </c>
      <c r="L30" s="32">
        <v>0</v>
      </c>
      <c r="M30" s="33">
        <v>0</v>
      </c>
      <c r="N30" s="34">
        <v>5</v>
      </c>
      <c r="O30" s="32">
        <v>6</v>
      </c>
      <c r="P30" s="32">
        <v>4</v>
      </c>
      <c r="Q30" s="33">
        <v>0.66666666666666663</v>
      </c>
      <c r="R30" s="35">
        <v>5</v>
      </c>
      <c r="S30" s="35">
        <v>5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7</v>
      </c>
      <c r="O31" s="32">
        <v>7</v>
      </c>
      <c r="P31" s="32">
        <v>7</v>
      </c>
      <c r="Q31" s="33">
        <v>1</v>
      </c>
      <c r="R31" s="35">
        <v>0</v>
      </c>
      <c r="S31" s="35">
        <v>7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1</v>
      </c>
      <c r="O32" s="32">
        <v>1</v>
      </c>
      <c r="P32" s="32">
        <v>1</v>
      </c>
      <c r="Q32" s="33">
        <v>1</v>
      </c>
      <c r="R32" s="35">
        <v>0</v>
      </c>
      <c r="S32" s="35">
        <v>2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0</v>
      </c>
      <c r="L33" s="32">
        <v>0</v>
      </c>
      <c r="M33" s="33" t="s">
        <v>87</v>
      </c>
      <c r="N33" s="34">
        <v>13</v>
      </c>
      <c r="O33" s="32">
        <v>16</v>
      </c>
      <c r="P33" s="32">
        <v>12</v>
      </c>
      <c r="Q33" s="33">
        <v>0.75</v>
      </c>
      <c r="R33" s="35">
        <v>7</v>
      </c>
      <c r="S33" s="35">
        <v>15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1</v>
      </c>
      <c r="O34" s="32">
        <v>1</v>
      </c>
      <c r="P34" s="32">
        <v>1</v>
      </c>
      <c r="Q34" s="33">
        <v>1</v>
      </c>
      <c r="R34" s="35">
        <v>1</v>
      </c>
      <c r="S34" s="35">
        <v>3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0</v>
      </c>
      <c r="O36" s="32">
        <v>0</v>
      </c>
      <c r="P36" s="32">
        <v>0</v>
      </c>
      <c r="Q36" s="33" t="s">
        <v>87</v>
      </c>
      <c r="R36" s="35">
        <v>3</v>
      </c>
      <c r="S36" s="35">
        <v>2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0</v>
      </c>
      <c r="S37" s="35">
        <v>0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356</v>
      </c>
      <c r="K39" s="61">
        <v>415</v>
      </c>
      <c r="L39" s="61">
        <v>359</v>
      </c>
      <c r="M39" s="62">
        <v>0.86506024096385548</v>
      </c>
      <c r="N39" s="61">
        <v>2682</v>
      </c>
      <c r="O39" s="61">
        <v>3187</v>
      </c>
      <c r="P39" s="61">
        <v>2675</v>
      </c>
      <c r="Q39" s="62">
        <v>0.83934734860370253</v>
      </c>
      <c r="R39" s="63">
        <v>1774</v>
      </c>
      <c r="S39" s="63">
        <v>3821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25</v>
      </c>
      <c r="L41" s="32">
        <v>23</v>
      </c>
      <c r="M41" s="33">
        <v>0.92</v>
      </c>
      <c r="N41" s="45"/>
      <c r="O41" s="31">
        <v>197</v>
      </c>
      <c r="P41" s="32">
        <v>154</v>
      </c>
      <c r="Q41" s="33">
        <v>0.78172588832487311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14:E14"/>
    <mergeCell ref="A17:E17"/>
    <mergeCell ref="A20:E20"/>
    <mergeCell ref="A10:E10"/>
    <mergeCell ref="A12:E12"/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65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1066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145</v>
      </c>
      <c r="I12" s="30" t="s">
        <v>19</v>
      </c>
      <c r="J12" s="31">
        <v>37</v>
      </c>
      <c r="K12" s="32">
        <v>39</v>
      </c>
      <c r="L12" s="32">
        <v>36</v>
      </c>
      <c r="M12" s="33">
        <v>0.92307692307692313</v>
      </c>
      <c r="N12" s="34">
        <v>262</v>
      </c>
      <c r="O12" s="34">
        <v>269</v>
      </c>
      <c r="P12" s="34">
        <v>253</v>
      </c>
      <c r="Q12" s="33">
        <v>0.94052044609665431</v>
      </c>
      <c r="R12" s="35">
        <v>327</v>
      </c>
      <c r="S12" s="35">
        <v>546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17</v>
      </c>
      <c r="K13" s="32">
        <v>22</v>
      </c>
      <c r="L13" s="32">
        <v>19</v>
      </c>
      <c r="M13" s="33">
        <v>0.86363636363636365</v>
      </c>
      <c r="N13" s="34">
        <v>181</v>
      </c>
      <c r="O13" s="32">
        <v>219</v>
      </c>
      <c r="P13" s="32">
        <v>175</v>
      </c>
      <c r="Q13" s="33">
        <v>0.79908675799086759</v>
      </c>
      <c r="R13" s="35">
        <v>166</v>
      </c>
      <c r="S13" s="35">
        <v>293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1266</v>
      </c>
      <c r="I14" s="30" t="s">
        <v>22</v>
      </c>
      <c r="J14" s="31">
        <v>18</v>
      </c>
      <c r="K14" s="32">
        <v>24</v>
      </c>
      <c r="L14" s="32">
        <v>21</v>
      </c>
      <c r="M14" s="33">
        <v>0.875</v>
      </c>
      <c r="N14" s="34">
        <v>197</v>
      </c>
      <c r="O14" s="32">
        <v>235</v>
      </c>
      <c r="P14" s="32">
        <v>197</v>
      </c>
      <c r="Q14" s="33">
        <v>0.83829787234042552</v>
      </c>
      <c r="R14" s="35">
        <v>126</v>
      </c>
      <c r="S14" s="35">
        <v>287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18</v>
      </c>
      <c r="K16" s="32">
        <v>20</v>
      </c>
      <c r="L16" s="32">
        <v>15</v>
      </c>
      <c r="M16" s="33">
        <v>0.75</v>
      </c>
      <c r="N16" s="34">
        <v>191</v>
      </c>
      <c r="O16" s="32">
        <v>232</v>
      </c>
      <c r="P16" s="32">
        <v>186</v>
      </c>
      <c r="Q16" s="33">
        <v>0.80172413793103448</v>
      </c>
      <c r="R16" s="35">
        <v>120</v>
      </c>
      <c r="S16" s="35">
        <v>294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1077</v>
      </c>
      <c r="I17" s="30" t="s">
        <v>26</v>
      </c>
      <c r="J17" s="31">
        <v>23</v>
      </c>
      <c r="K17" s="32">
        <v>26</v>
      </c>
      <c r="L17" s="32">
        <v>19</v>
      </c>
      <c r="M17" s="33">
        <v>0.73076923076923073</v>
      </c>
      <c r="N17" s="34">
        <v>179</v>
      </c>
      <c r="O17" s="32">
        <v>243</v>
      </c>
      <c r="P17" s="32">
        <v>172</v>
      </c>
      <c r="Q17" s="33">
        <v>0.70781893004115226</v>
      </c>
      <c r="R17" s="35">
        <v>87</v>
      </c>
      <c r="S17" s="35">
        <v>222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25</v>
      </c>
      <c r="K18" s="32">
        <v>27</v>
      </c>
      <c r="L18" s="32">
        <v>19</v>
      </c>
      <c r="M18" s="33">
        <v>0.70370370370370372</v>
      </c>
      <c r="N18" s="34">
        <v>153</v>
      </c>
      <c r="O18" s="32">
        <v>204</v>
      </c>
      <c r="P18" s="32">
        <v>135</v>
      </c>
      <c r="Q18" s="33">
        <v>0.66176470588235292</v>
      </c>
      <c r="R18" s="35">
        <v>91</v>
      </c>
      <c r="S18" s="35">
        <v>220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21</v>
      </c>
      <c r="K19" s="32">
        <v>26</v>
      </c>
      <c r="L19" s="32">
        <v>17</v>
      </c>
      <c r="M19" s="33">
        <v>0.65384615384615385</v>
      </c>
      <c r="N19" s="34">
        <v>129</v>
      </c>
      <c r="O19" s="32">
        <v>212</v>
      </c>
      <c r="P19" s="32">
        <v>129</v>
      </c>
      <c r="Q19" s="33">
        <v>0.60849056603773588</v>
      </c>
      <c r="R19" s="35">
        <v>84</v>
      </c>
      <c r="S19" s="35">
        <v>181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15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138</v>
      </c>
      <c r="I21" s="30" t="s">
        <v>31</v>
      </c>
      <c r="J21" s="31">
        <v>14</v>
      </c>
      <c r="K21" s="32">
        <v>17</v>
      </c>
      <c r="L21" s="32">
        <v>13</v>
      </c>
      <c r="M21" s="33">
        <v>0.76470588235294112</v>
      </c>
      <c r="N21" s="34">
        <v>141</v>
      </c>
      <c r="O21" s="32">
        <v>168</v>
      </c>
      <c r="P21" s="32">
        <v>138</v>
      </c>
      <c r="Q21" s="33">
        <v>0.8214285714285714</v>
      </c>
      <c r="R21" s="35">
        <v>121</v>
      </c>
      <c r="S21" s="35">
        <v>264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12</v>
      </c>
      <c r="K22" s="32">
        <v>16</v>
      </c>
      <c r="L22" s="32">
        <v>7</v>
      </c>
      <c r="M22" s="33">
        <v>0.4375</v>
      </c>
      <c r="N22" s="34">
        <v>134</v>
      </c>
      <c r="O22" s="32">
        <v>203</v>
      </c>
      <c r="P22" s="32">
        <v>134</v>
      </c>
      <c r="Q22" s="33">
        <v>0.66009852216748766</v>
      </c>
      <c r="R22" s="35">
        <v>71</v>
      </c>
      <c r="S22" s="35">
        <v>187</v>
      </c>
    </row>
    <row r="23" spans="1:19" x14ac:dyDescent="0.15">
      <c r="I23" s="30" t="s">
        <v>33</v>
      </c>
      <c r="J23" s="31">
        <v>17</v>
      </c>
      <c r="K23" s="32">
        <v>25</v>
      </c>
      <c r="L23" s="32">
        <v>18</v>
      </c>
      <c r="M23" s="33">
        <v>0.72</v>
      </c>
      <c r="N23" s="34">
        <v>133</v>
      </c>
      <c r="O23" s="32">
        <v>214</v>
      </c>
      <c r="P23" s="32">
        <v>143</v>
      </c>
      <c r="Q23" s="33">
        <v>0.66822429906542058</v>
      </c>
      <c r="R23" s="35">
        <v>68</v>
      </c>
      <c r="S23" s="35">
        <v>171</v>
      </c>
    </row>
    <row r="24" spans="1:19" x14ac:dyDescent="0.15">
      <c r="I24" s="30" t="s">
        <v>34</v>
      </c>
      <c r="J24" s="31">
        <v>12</v>
      </c>
      <c r="K24" s="32">
        <v>15</v>
      </c>
      <c r="L24" s="32">
        <v>11</v>
      </c>
      <c r="M24" s="33">
        <v>0.73333333333333328</v>
      </c>
      <c r="N24" s="34">
        <v>144</v>
      </c>
      <c r="O24" s="32">
        <v>176</v>
      </c>
      <c r="P24" s="32">
        <v>144</v>
      </c>
      <c r="Q24" s="33">
        <v>0.81818181818181823</v>
      </c>
      <c r="R24" s="35">
        <v>63</v>
      </c>
      <c r="S24" s="35">
        <v>185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7</v>
      </c>
      <c r="K26" s="32">
        <v>7</v>
      </c>
      <c r="L26" s="32">
        <v>7</v>
      </c>
      <c r="M26" s="33">
        <v>1</v>
      </c>
      <c r="N26" s="34">
        <v>51</v>
      </c>
      <c r="O26" s="32">
        <v>57</v>
      </c>
      <c r="P26" s="32">
        <v>53</v>
      </c>
      <c r="Q26" s="33">
        <v>0.92982456140350878</v>
      </c>
      <c r="R26" s="35">
        <v>17</v>
      </c>
      <c r="S26" s="35">
        <v>61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2</v>
      </c>
      <c r="K27" s="32">
        <v>4</v>
      </c>
      <c r="L27" s="32">
        <v>1</v>
      </c>
      <c r="M27" s="33">
        <v>0.25</v>
      </c>
      <c r="N27" s="34">
        <v>47</v>
      </c>
      <c r="O27" s="32">
        <v>64</v>
      </c>
      <c r="P27" s="32">
        <v>43</v>
      </c>
      <c r="Q27" s="33">
        <v>0.671875</v>
      </c>
      <c r="R27" s="35">
        <v>25</v>
      </c>
      <c r="S27" s="35">
        <v>66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1</v>
      </c>
      <c r="K28" s="32">
        <v>1</v>
      </c>
      <c r="L28" s="32">
        <v>1</v>
      </c>
      <c r="M28" s="33">
        <v>1</v>
      </c>
      <c r="N28" s="34">
        <v>9</v>
      </c>
      <c r="O28" s="32">
        <v>13</v>
      </c>
      <c r="P28" s="32">
        <v>10</v>
      </c>
      <c r="Q28" s="33">
        <v>0.76923076923076927</v>
      </c>
      <c r="R28" s="35">
        <v>1</v>
      </c>
      <c r="S28" s="35">
        <v>10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7</v>
      </c>
      <c r="K29" s="32">
        <v>7</v>
      </c>
      <c r="L29" s="32">
        <v>6</v>
      </c>
      <c r="M29" s="33">
        <v>0.8571428571428571</v>
      </c>
      <c r="N29" s="34">
        <v>24</v>
      </c>
      <c r="O29" s="32">
        <v>30</v>
      </c>
      <c r="P29" s="32">
        <v>26</v>
      </c>
      <c r="Q29" s="33">
        <v>0.8666666666666667</v>
      </c>
      <c r="R29" s="35">
        <v>14</v>
      </c>
      <c r="S29" s="35">
        <v>39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1</v>
      </c>
      <c r="K30" s="32">
        <v>2</v>
      </c>
      <c r="L30" s="32">
        <v>0</v>
      </c>
      <c r="M30" s="33">
        <v>0</v>
      </c>
      <c r="N30" s="34">
        <v>15</v>
      </c>
      <c r="O30" s="32">
        <v>18</v>
      </c>
      <c r="P30" s="32">
        <v>12</v>
      </c>
      <c r="Q30" s="33">
        <v>0.66666666666666663</v>
      </c>
      <c r="R30" s="35">
        <v>4</v>
      </c>
      <c r="S30" s="35">
        <v>16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1</v>
      </c>
      <c r="L31" s="32">
        <v>1</v>
      </c>
      <c r="M31" s="33">
        <v>1</v>
      </c>
      <c r="N31" s="34">
        <v>3</v>
      </c>
      <c r="O31" s="32">
        <v>6</v>
      </c>
      <c r="P31" s="32">
        <v>3</v>
      </c>
      <c r="Q31" s="33">
        <v>0.5</v>
      </c>
      <c r="R31" s="35">
        <v>0</v>
      </c>
      <c r="S31" s="35">
        <v>3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0</v>
      </c>
      <c r="O32" s="32">
        <v>0</v>
      </c>
      <c r="P32" s="32">
        <v>0</v>
      </c>
      <c r="Q32" s="33" t="s">
        <v>87</v>
      </c>
      <c r="R32" s="35">
        <v>0</v>
      </c>
      <c r="S32" s="35">
        <v>1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0</v>
      </c>
      <c r="L33" s="32">
        <v>0</v>
      </c>
      <c r="M33" s="33" t="s">
        <v>87</v>
      </c>
      <c r="N33" s="34">
        <v>3</v>
      </c>
      <c r="O33" s="32">
        <v>3</v>
      </c>
      <c r="P33" s="32">
        <v>3</v>
      </c>
      <c r="Q33" s="33">
        <v>1</v>
      </c>
      <c r="R33" s="35">
        <v>1</v>
      </c>
      <c r="S33" s="35">
        <v>4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1</v>
      </c>
      <c r="K34" s="32">
        <v>1</v>
      </c>
      <c r="L34" s="32">
        <v>1</v>
      </c>
      <c r="M34" s="33">
        <v>1</v>
      </c>
      <c r="N34" s="34">
        <v>3</v>
      </c>
      <c r="O34" s="32">
        <v>3</v>
      </c>
      <c r="P34" s="32">
        <v>3</v>
      </c>
      <c r="Q34" s="33">
        <v>1</v>
      </c>
      <c r="R34" s="35">
        <v>1</v>
      </c>
      <c r="S34" s="35">
        <v>4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5</v>
      </c>
      <c r="O36" s="32">
        <v>7</v>
      </c>
      <c r="P36" s="32">
        <v>4</v>
      </c>
      <c r="Q36" s="33">
        <v>0.5714285714285714</v>
      </c>
      <c r="R36" s="35">
        <v>2</v>
      </c>
      <c r="S36" s="35">
        <v>7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1</v>
      </c>
      <c r="K37" s="32">
        <v>0</v>
      </c>
      <c r="L37" s="32">
        <v>0</v>
      </c>
      <c r="M37" s="33" t="s">
        <v>87</v>
      </c>
      <c r="N37" s="34">
        <v>3</v>
      </c>
      <c r="O37" s="32">
        <v>2</v>
      </c>
      <c r="P37" s="32">
        <v>1</v>
      </c>
      <c r="Q37" s="33">
        <v>0.5</v>
      </c>
      <c r="R37" s="35">
        <v>2</v>
      </c>
      <c r="S37" s="35">
        <v>4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234</v>
      </c>
      <c r="K39" s="61">
        <v>280</v>
      </c>
      <c r="L39" s="61">
        <v>212</v>
      </c>
      <c r="M39" s="62">
        <v>0.75714285714285712</v>
      </c>
      <c r="N39" s="61">
        <v>2007</v>
      </c>
      <c r="O39" s="61">
        <v>2578</v>
      </c>
      <c r="P39" s="61">
        <v>1964</v>
      </c>
      <c r="Q39" s="62">
        <v>0.76183087664856475</v>
      </c>
      <c r="R39" s="63">
        <v>1391</v>
      </c>
      <c r="S39" s="63">
        <v>3065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2</v>
      </c>
      <c r="L41" s="32">
        <v>2</v>
      </c>
      <c r="M41" s="33">
        <v>1</v>
      </c>
      <c r="N41" s="45"/>
      <c r="O41" s="31">
        <v>40</v>
      </c>
      <c r="P41" s="32">
        <v>32</v>
      </c>
      <c r="Q41" s="33">
        <v>0.8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  <mergeCell ref="A14:E14"/>
    <mergeCell ref="A17:E17"/>
    <mergeCell ref="A20:E20"/>
    <mergeCell ref="A10:E10"/>
    <mergeCell ref="A12:E12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66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480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105</v>
      </c>
      <c r="I12" s="30" t="s">
        <v>19</v>
      </c>
      <c r="J12" s="31">
        <v>17</v>
      </c>
      <c r="K12" s="32">
        <v>17</v>
      </c>
      <c r="L12" s="32">
        <v>14</v>
      </c>
      <c r="M12" s="33">
        <v>0.82352941176470584</v>
      </c>
      <c r="N12" s="34">
        <v>114</v>
      </c>
      <c r="O12" s="34">
        <v>119</v>
      </c>
      <c r="P12" s="34">
        <v>112</v>
      </c>
      <c r="Q12" s="33">
        <v>0.94117647058823528</v>
      </c>
      <c r="R12" s="35">
        <v>76</v>
      </c>
      <c r="S12" s="35">
        <v>188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15</v>
      </c>
      <c r="K13" s="32">
        <v>18</v>
      </c>
      <c r="L13" s="32">
        <v>17</v>
      </c>
      <c r="M13" s="33">
        <v>0.94444444444444442</v>
      </c>
      <c r="N13" s="34">
        <v>94</v>
      </c>
      <c r="O13" s="32">
        <v>103</v>
      </c>
      <c r="P13" s="32">
        <v>90</v>
      </c>
      <c r="Q13" s="33">
        <v>0.87378640776699024</v>
      </c>
      <c r="R13" s="35">
        <v>59</v>
      </c>
      <c r="S13" s="35">
        <v>140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643</v>
      </c>
      <c r="I14" s="30" t="s">
        <v>22</v>
      </c>
      <c r="J14" s="31">
        <v>13</v>
      </c>
      <c r="K14" s="32">
        <v>13</v>
      </c>
      <c r="L14" s="32">
        <v>12</v>
      </c>
      <c r="M14" s="33">
        <v>0.92307692307692313</v>
      </c>
      <c r="N14" s="34">
        <v>72</v>
      </c>
      <c r="O14" s="32">
        <v>76</v>
      </c>
      <c r="P14" s="32">
        <v>68</v>
      </c>
      <c r="Q14" s="33">
        <v>0.89473684210526316</v>
      </c>
      <c r="R14" s="35">
        <v>44</v>
      </c>
      <c r="S14" s="35">
        <v>105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13</v>
      </c>
      <c r="K16" s="32">
        <v>13</v>
      </c>
      <c r="L16" s="32">
        <v>13</v>
      </c>
      <c r="M16" s="33">
        <v>1</v>
      </c>
      <c r="N16" s="34">
        <v>113</v>
      </c>
      <c r="O16" s="32">
        <v>129</v>
      </c>
      <c r="P16" s="32">
        <v>111</v>
      </c>
      <c r="Q16" s="33">
        <v>0.86046511627906974</v>
      </c>
      <c r="R16" s="35">
        <v>60</v>
      </c>
      <c r="S16" s="35">
        <v>140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493</v>
      </c>
      <c r="I17" s="30" t="s">
        <v>26</v>
      </c>
      <c r="J17" s="31">
        <v>22</v>
      </c>
      <c r="K17" s="32">
        <v>25</v>
      </c>
      <c r="L17" s="32">
        <v>21</v>
      </c>
      <c r="M17" s="33">
        <v>0.84</v>
      </c>
      <c r="N17" s="34">
        <v>107</v>
      </c>
      <c r="O17" s="32">
        <v>139</v>
      </c>
      <c r="P17" s="32">
        <v>107</v>
      </c>
      <c r="Q17" s="33">
        <v>0.76978417266187049</v>
      </c>
      <c r="R17" s="35">
        <v>49</v>
      </c>
      <c r="S17" s="35">
        <v>127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12</v>
      </c>
      <c r="K18" s="32">
        <v>18</v>
      </c>
      <c r="L18" s="32">
        <v>15</v>
      </c>
      <c r="M18" s="33">
        <v>0.83333333333333337</v>
      </c>
      <c r="N18" s="34">
        <v>104</v>
      </c>
      <c r="O18" s="32">
        <v>146</v>
      </c>
      <c r="P18" s="32">
        <v>103</v>
      </c>
      <c r="Q18" s="33">
        <v>0.70547945205479456</v>
      </c>
      <c r="R18" s="35">
        <v>45</v>
      </c>
      <c r="S18" s="35">
        <v>119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11</v>
      </c>
      <c r="K19" s="32">
        <v>16</v>
      </c>
      <c r="L19" s="32">
        <v>5</v>
      </c>
      <c r="M19" s="33">
        <v>0.3125</v>
      </c>
      <c r="N19" s="34">
        <v>105</v>
      </c>
      <c r="O19" s="32">
        <v>144</v>
      </c>
      <c r="P19" s="32">
        <v>92</v>
      </c>
      <c r="Q19" s="33">
        <v>0.63888888888888884</v>
      </c>
      <c r="R19" s="35">
        <v>58</v>
      </c>
      <c r="S19" s="35">
        <v>125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16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144</v>
      </c>
      <c r="I21" s="30" t="s">
        <v>31</v>
      </c>
      <c r="J21" s="31">
        <v>11</v>
      </c>
      <c r="K21" s="32">
        <v>11</v>
      </c>
      <c r="L21" s="32">
        <v>11</v>
      </c>
      <c r="M21" s="33">
        <v>1</v>
      </c>
      <c r="N21" s="34">
        <v>122</v>
      </c>
      <c r="O21" s="32">
        <v>130</v>
      </c>
      <c r="P21" s="32">
        <v>121</v>
      </c>
      <c r="Q21" s="33">
        <v>0.93076923076923079</v>
      </c>
      <c r="R21" s="35">
        <v>52</v>
      </c>
      <c r="S21" s="35">
        <v>155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11</v>
      </c>
      <c r="K22" s="32">
        <v>15</v>
      </c>
      <c r="L22" s="32">
        <v>13</v>
      </c>
      <c r="M22" s="33">
        <v>0.8666666666666667</v>
      </c>
      <c r="N22" s="34">
        <v>128</v>
      </c>
      <c r="O22" s="32">
        <v>166</v>
      </c>
      <c r="P22" s="32">
        <v>133</v>
      </c>
      <c r="Q22" s="33">
        <v>0.8012048192771084</v>
      </c>
      <c r="R22" s="35">
        <v>38</v>
      </c>
      <c r="S22" s="35">
        <v>151</v>
      </c>
    </row>
    <row r="23" spans="1:19" x14ac:dyDescent="0.15">
      <c r="I23" s="30" t="s">
        <v>33</v>
      </c>
      <c r="J23" s="31">
        <v>11</v>
      </c>
      <c r="K23" s="32">
        <v>16</v>
      </c>
      <c r="L23" s="32">
        <v>14</v>
      </c>
      <c r="M23" s="33">
        <v>0.875</v>
      </c>
      <c r="N23" s="34">
        <v>120</v>
      </c>
      <c r="O23" s="32">
        <v>149</v>
      </c>
      <c r="P23" s="32">
        <v>119</v>
      </c>
      <c r="Q23" s="33">
        <v>0.79865771812080533</v>
      </c>
      <c r="R23" s="35">
        <v>40</v>
      </c>
      <c r="S23" s="35">
        <v>121</v>
      </c>
    </row>
    <row r="24" spans="1:19" x14ac:dyDescent="0.15">
      <c r="I24" s="30" t="s">
        <v>34</v>
      </c>
      <c r="J24" s="31">
        <v>12</v>
      </c>
      <c r="K24" s="32">
        <v>16</v>
      </c>
      <c r="L24" s="32">
        <v>16</v>
      </c>
      <c r="M24" s="33">
        <v>1</v>
      </c>
      <c r="N24" s="34">
        <v>136</v>
      </c>
      <c r="O24" s="32">
        <v>152</v>
      </c>
      <c r="P24" s="32">
        <v>137</v>
      </c>
      <c r="Q24" s="33">
        <v>0.90131578947368418</v>
      </c>
      <c r="R24" s="35">
        <v>24</v>
      </c>
      <c r="S24" s="35">
        <v>138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2</v>
      </c>
      <c r="K26" s="32">
        <v>3</v>
      </c>
      <c r="L26" s="32">
        <v>2</v>
      </c>
      <c r="M26" s="33">
        <v>0.66666666666666663</v>
      </c>
      <c r="N26" s="34">
        <v>43</v>
      </c>
      <c r="O26" s="32">
        <v>47</v>
      </c>
      <c r="P26" s="32">
        <v>41</v>
      </c>
      <c r="Q26" s="33">
        <v>0.87234042553191493</v>
      </c>
      <c r="R26" s="35">
        <v>6</v>
      </c>
      <c r="S26" s="35">
        <v>34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7</v>
      </c>
      <c r="K27" s="32">
        <v>9</v>
      </c>
      <c r="L27" s="32">
        <v>8</v>
      </c>
      <c r="M27" s="33">
        <v>0.88888888888888884</v>
      </c>
      <c r="N27" s="34">
        <v>50</v>
      </c>
      <c r="O27" s="32">
        <v>69</v>
      </c>
      <c r="P27" s="32">
        <v>48</v>
      </c>
      <c r="Q27" s="33">
        <v>0.69565217391304346</v>
      </c>
      <c r="R27" s="35">
        <v>13</v>
      </c>
      <c r="S27" s="35">
        <v>66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0</v>
      </c>
      <c r="L28" s="32">
        <v>0</v>
      </c>
      <c r="M28" s="33" t="s">
        <v>87</v>
      </c>
      <c r="N28" s="34">
        <v>2</v>
      </c>
      <c r="O28" s="32">
        <v>2</v>
      </c>
      <c r="P28" s="32">
        <v>2</v>
      </c>
      <c r="Q28" s="33">
        <v>1</v>
      </c>
      <c r="R28" s="35">
        <v>0</v>
      </c>
      <c r="S28" s="35">
        <v>1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3</v>
      </c>
      <c r="K29" s="32">
        <v>2</v>
      </c>
      <c r="L29" s="32">
        <v>1</v>
      </c>
      <c r="M29" s="33">
        <v>0.5</v>
      </c>
      <c r="N29" s="34">
        <v>20</v>
      </c>
      <c r="O29" s="32">
        <v>19</v>
      </c>
      <c r="P29" s="32">
        <v>18</v>
      </c>
      <c r="Q29" s="33">
        <v>0.94736842105263153</v>
      </c>
      <c r="R29" s="35">
        <v>3</v>
      </c>
      <c r="S29" s="35">
        <v>16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0</v>
      </c>
      <c r="L30" s="32">
        <v>0</v>
      </c>
      <c r="M30" s="33" t="s">
        <v>87</v>
      </c>
      <c r="N30" s="34">
        <v>6</v>
      </c>
      <c r="O30" s="32">
        <v>6</v>
      </c>
      <c r="P30" s="32">
        <v>5</v>
      </c>
      <c r="Q30" s="33">
        <v>0.83333333333333337</v>
      </c>
      <c r="R30" s="35">
        <v>0</v>
      </c>
      <c r="S30" s="35">
        <v>5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0</v>
      </c>
      <c r="O31" s="32">
        <v>2</v>
      </c>
      <c r="P31" s="32">
        <v>2</v>
      </c>
      <c r="Q31" s="33">
        <v>1</v>
      </c>
      <c r="R31" s="35">
        <v>0</v>
      </c>
      <c r="S31" s="35">
        <v>0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0</v>
      </c>
      <c r="O32" s="32">
        <v>0</v>
      </c>
      <c r="P32" s="32">
        <v>0</v>
      </c>
      <c r="Q32" s="33" t="s">
        <v>87</v>
      </c>
      <c r="R32" s="35">
        <v>0</v>
      </c>
      <c r="S32" s="35">
        <v>0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0</v>
      </c>
      <c r="L33" s="32">
        <v>0</v>
      </c>
      <c r="M33" s="33" t="s">
        <v>87</v>
      </c>
      <c r="N33" s="34">
        <v>7</v>
      </c>
      <c r="O33" s="32">
        <v>9</v>
      </c>
      <c r="P33" s="32">
        <v>7</v>
      </c>
      <c r="Q33" s="33">
        <v>0.77777777777777779</v>
      </c>
      <c r="R33" s="35">
        <v>0</v>
      </c>
      <c r="S33" s="35">
        <v>5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10</v>
      </c>
      <c r="O34" s="32">
        <v>10</v>
      </c>
      <c r="P34" s="32">
        <v>10</v>
      </c>
      <c r="Q34" s="33">
        <v>1</v>
      </c>
      <c r="R34" s="35">
        <v>0</v>
      </c>
      <c r="S34" s="35">
        <v>8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1</v>
      </c>
      <c r="K36" s="32">
        <v>1</v>
      </c>
      <c r="L36" s="32">
        <v>1</v>
      </c>
      <c r="M36" s="33">
        <v>1</v>
      </c>
      <c r="N36" s="34">
        <v>3</v>
      </c>
      <c r="O36" s="32">
        <v>3</v>
      </c>
      <c r="P36" s="32">
        <v>3</v>
      </c>
      <c r="Q36" s="33">
        <v>1</v>
      </c>
      <c r="R36" s="35">
        <v>6</v>
      </c>
      <c r="S36" s="35">
        <v>15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1</v>
      </c>
      <c r="K37" s="32">
        <v>1</v>
      </c>
      <c r="L37" s="32">
        <v>1</v>
      </c>
      <c r="M37" s="33">
        <v>1</v>
      </c>
      <c r="N37" s="34">
        <v>5</v>
      </c>
      <c r="O37" s="32">
        <v>5</v>
      </c>
      <c r="P37" s="32">
        <v>4</v>
      </c>
      <c r="Q37" s="33">
        <v>0.8</v>
      </c>
      <c r="R37" s="35">
        <v>1</v>
      </c>
      <c r="S37" s="35">
        <v>5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162</v>
      </c>
      <c r="K39" s="61">
        <v>194</v>
      </c>
      <c r="L39" s="61">
        <v>164</v>
      </c>
      <c r="M39" s="62">
        <v>0.84536082474226804</v>
      </c>
      <c r="N39" s="61">
        <v>1361</v>
      </c>
      <c r="O39" s="61">
        <v>1625</v>
      </c>
      <c r="P39" s="61">
        <v>1333</v>
      </c>
      <c r="Q39" s="62">
        <v>0.82030769230769229</v>
      </c>
      <c r="R39" s="63">
        <v>574</v>
      </c>
      <c r="S39" s="63">
        <v>1664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4</v>
      </c>
      <c r="L41" s="32">
        <v>4</v>
      </c>
      <c r="M41" s="33">
        <v>1</v>
      </c>
      <c r="N41" s="45"/>
      <c r="O41" s="31">
        <v>47</v>
      </c>
      <c r="P41" s="32">
        <v>43</v>
      </c>
      <c r="Q41" s="33">
        <v>0.91489361702127658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14:E14"/>
    <mergeCell ref="A17:E17"/>
    <mergeCell ref="A20:E20"/>
    <mergeCell ref="A10:E10"/>
    <mergeCell ref="A12:E12"/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67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3425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803</v>
      </c>
      <c r="I12" s="30" t="s">
        <v>19</v>
      </c>
      <c r="J12" s="31">
        <v>32</v>
      </c>
      <c r="K12" s="32">
        <v>31</v>
      </c>
      <c r="L12" s="32">
        <v>28</v>
      </c>
      <c r="M12" s="33">
        <v>0.90322580645161288</v>
      </c>
      <c r="N12" s="34">
        <v>372</v>
      </c>
      <c r="O12" s="34">
        <v>381</v>
      </c>
      <c r="P12" s="34">
        <v>362</v>
      </c>
      <c r="Q12" s="33">
        <v>0.95013123359580054</v>
      </c>
      <c r="R12" s="35">
        <v>393</v>
      </c>
      <c r="S12" s="35">
        <v>807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33</v>
      </c>
      <c r="K13" s="32">
        <v>39</v>
      </c>
      <c r="L13" s="32">
        <v>29</v>
      </c>
      <c r="M13" s="33">
        <v>0.74358974358974361</v>
      </c>
      <c r="N13" s="34">
        <v>258</v>
      </c>
      <c r="O13" s="32">
        <v>326</v>
      </c>
      <c r="P13" s="32">
        <v>234</v>
      </c>
      <c r="Q13" s="33">
        <v>0.71779141104294475</v>
      </c>
      <c r="R13" s="35">
        <v>332</v>
      </c>
      <c r="S13" s="35">
        <v>495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3687</v>
      </c>
      <c r="I14" s="30" t="s">
        <v>22</v>
      </c>
      <c r="J14" s="31">
        <v>33</v>
      </c>
      <c r="K14" s="32">
        <v>36</v>
      </c>
      <c r="L14" s="32">
        <v>31</v>
      </c>
      <c r="M14" s="33">
        <v>0.86111111111111116</v>
      </c>
      <c r="N14" s="34">
        <v>274</v>
      </c>
      <c r="O14" s="32">
        <v>338</v>
      </c>
      <c r="P14" s="32">
        <v>281</v>
      </c>
      <c r="Q14" s="33">
        <v>0.83136094674556216</v>
      </c>
      <c r="R14" s="35">
        <v>243</v>
      </c>
      <c r="S14" s="35">
        <v>428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39</v>
      </c>
      <c r="K16" s="32">
        <v>54</v>
      </c>
      <c r="L16" s="32">
        <v>37</v>
      </c>
      <c r="M16" s="33">
        <v>0.68518518518518523</v>
      </c>
      <c r="N16" s="34">
        <v>411</v>
      </c>
      <c r="O16" s="32">
        <v>571</v>
      </c>
      <c r="P16" s="32">
        <v>391</v>
      </c>
      <c r="Q16" s="33">
        <v>0.6847635726795096</v>
      </c>
      <c r="R16" s="35">
        <v>534</v>
      </c>
      <c r="S16" s="35">
        <v>854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3432</v>
      </c>
      <c r="I17" s="30" t="s">
        <v>26</v>
      </c>
      <c r="J17" s="31">
        <v>35</v>
      </c>
      <c r="K17" s="32">
        <v>65</v>
      </c>
      <c r="L17" s="32">
        <v>43</v>
      </c>
      <c r="M17" s="33">
        <v>0.66153846153846152</v>
      </c>
      <c r="N17" s="34">
        <v>434</v>
      </c>
      <c r="O17" s="32">
        <v>701</v>
      </c>
      <c r="P17" s="32">
        <v>429</v>
      </c>
      <c r="Q17" s="33">
        <v>0.61198288159771752</v>
      </c>
      <c r="R17" s="35">
        <v>421</v>
      </c>
      <c r="S17" s="35">
        <v>709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35</v>
      </c>
      <c r="K18" s="32">
        <v>55</v>
      </c>
      <c r="L18" s="32">
        <v>37</v>
      </c>
      <c r="M18" s="33">
        <v>0.67272727272727273</v>
      </c>
      <c r="N18" s="34">
        <v>356</v>
      </c>
      <c r="O18" s="32">
        <v>502</v>
      </c>
      <c r="P18" s="32">
        <v>337</v>
      </c>
      <c r="Q18" s="33">
        <v>0.67131474103585653</v>
      </c>
      <c r="R18" s="35">
        <v>339</v>
      </c>
      <c r="S18" s="35">
        <v>594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40</v>
      </c>
      <c r="K19" s="32">
        <v>81</v>
      </c>
      <c r="L19" s="32">
        <v>37</v>
      </c>
      <c r="M19" s="33">
        <v>0.4567901234567901</v>
      </c>
      <c r="N19" s="34">
        <v>364</v>
      </c>
      <c r="O19" s="32">
        <v>687</v>
      </c>
      <c r="P19" s="32">
        <v>334</v>
      </c>
      <c r="Q19" s="33">
        <v>0.48617176128093159</v>
      </c>
      <c r="R19" s="35">
        <v>486</v>
      </c>
      <c r="S19" s="35">
        <v>713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33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328</v>
      </c>
      <c r="I21" s="30" t="s">
        <v>31</v>
      </c>
      <c r="J21" s="31">
        <v>29</v>
      </c>
      <c r="K21" s="32">
        <v>30</v>
      </c>
      <c r="L21" s="32">
        <v>24</v>
      </c>
      <c r="M21" s="33">
        <v>0.8</v>
      </c>
      <c r="N21" s="34">
        <v>371</v>
      </c>
      <c r="O21" s="32">
        <v>426</v>
      </c>
      <c r="P21" s="32">
        <v>350</v>
      </c>
      <c r="Q21" s="33">
        <v>0.82159624413145538</v>
      </c>
      <c r="R21" s="35">
        <v>324</v>
      </c>
      <c r="S21" s="35">
        <v>605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32</v>
      </c>
      <c r="K22" s="32">
        <v>59</v>
      </c>
      <c r="L22" s="32">
        <v>44</v>
      </c>
      <c r="M22" s="33">
        <v>0.74576271186440679</v>
      </c>
      <c r="N22" s="34">
        <v>357</v>
      </c>
      <c r="O22" s="32">
        <v>567</v>
      </c>
      <c r="P22" s="32">
        <v>359</v>
      </c>
      <c r="Q22" s="33">
        <v>0.63315696649029984</v>
      </c>
      <c r="R22" s="35">
        <v>272</v>
      </c>
      <c r="S22" s="35">
        <v>539</v>
      </c>
    </row>
    <row r="23" spans="1:19" x14ac:dyDescent="0.15">
      <c r="I23" s="30" t="s">
        <v>33</v>
      </c>
      <c r="J23" s="31">
        <v>32</v>
      </c>
      <c r="K23" s="32">
        <v>57</v>
      </c>
      <c r="L23" s="32">
        <v>35</v>
      </c>
      <c r="M23" s="33">
        <v>0.61403508771929827</v>
      </c>
      <c r="N23" s="34">
        <v>366</v>
      </c>
      <c r="O23" s="32">
        <v>599</v>
      </c>
      <c r="P23" s="32">
        <v>370</v>
      </c>
      <c r="Q23" s="33">
        <v>0.61769616026711183</v>
      </c>
      <c r="R23" s="35">
        <v>305</v>
      </c>
      <c r="S23" s="35">
        <v>589</v>
      </c>
    </row>
    <row r="24" spans="1:19" x14ac:dyDescent="0.15">
      <c r="I24" s="30" t="s">
        <v>34</v>
      </c>
      <c r="J24" s="31">
        <v>30</v>
      </c>
      <c r="K24" s="32">
        <v>45</v>
      </c>
      <c r="L24" s="32">
        <v>32</v>
      </c>
      <c r="M24" s="33">
        <v>0.71111111111111114</v>
      </c>
      <c r="N24" s="34">
        <v>379</v>
      </c>
      <c r="O24" s="32">
        <v>485</v>
      </c>
      <c r="P24" s="32">
        <v>357</v>
      </c>
      <c r="Q24" s="33">
        <v>0.73608247422680417</v>
      </c>
      <c r="R24" s="35">
        <v>241</v>
      </c>
      <c r="S24" s="35">
        <v>531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7</v>
      </c>
      <c r="K26" s="32">
        <v>8</v>
      </c>
      <c r="L26" s="32">
        <v>7</v>
      </c>
      <c r="M26" s="33">
        <v>0.875</v>
      </c>
      <c r="N26" s="34">
        <v>69</v>
      </c>
      <c r="O26" s="32">
        <v>80</v>
      </c>
      <c r="P26" s="32">
        <v>68</v>
      </c>
      <c r="Q26" s="33">
        <v>0.85</v>
      </c>
      <c r="R26" s="35">
        <v>26</v>
      </c>
      <c r="S26" s="35">
        <v>85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13</v>
      </c>
      <c r="K27" s="32">
        <v>22</v>
      </c>
      <c r="L27" s="32">
        <v>13</v>
      </c>
      <c r="M27" s="33">
        <v>0.59090909090909094</v>
      </c>
      <c r="N27" s="34">
        <v>119</v>
      </c>
      <c r="O27" s="32">
        <v>188</v>
      </c>
      <c r="P27" s="32">
        <v>126</v>
      </c>
      <c r="Q27" s="33">
        <v>0.67021276595744683</v>
      </c>
      <c r="R27" s="35">
        <v>76</v>
      </c>
      <c r="S27" s="35">
        <v>198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0</v>
      </c>
      <c r="L28" s="32">
        <v>0</v>
      </c>
      <c r="M28" s="33" t="s">
        <v>87</v>
      </c>
      <c r="N28" s="34">
        <v>7</v>
      </c>
      <c r="O28" s="32">
        <v>8</v>
      </c>
      <c r="P28" s="32">
        <v>8</v>
      </c>
      <c r="Q28" s="33">
        <v>1</v>
      </c>
      <c r="R28" s="35">
        <v>3</v>
      </c>
      <c r="S28" s="35">
        <v>14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6</v>
      </c>
      <c r="K29" s="32">
        <v>6</v>
      </c>
      <c r="L29" s="32">
        <v>6</v>
      </c>
      <c r="M29" s="33">
        <v>1</v>
      </c>
      <c r="N29" s="34">
        <v>47</v>
      </c>
      <c r="O29" s="32">
        <v>52</v>
      </c>
      <c r="P29" s="32">
        <v>47</v>
      </c>
      <c r="Q29" s="33">
        <v>0.90384615384615385</v>
      </c>
      <c r="R29" s="35">
        <v>29</v>
      </c>
      <c r="S29" s="35">
        <v>64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1</v>
      </c>
      <c r="L30" s="32">
        <v>1</v>
      </c>
      <c r="M30" s="33">
        <v>1</v>
      </c>
      <c r="N30" s="34">
        <v>20</v>
      </c>
      <c r="O30" s="32">
        <v>24</v>
      </c>
      <c r="P30" s="32">
        <v>22</v>
      </c>
      <c r="Q30" s="33">
        <v>0.91666666666666663</v>
      </c>
      <c r="R30" s="35">
        <v>7</v>
      </c>
      <c r="S30" s="35">
        <v>25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1</v>
      </c>
      <c r="K31" s="32">
        <v>3</v>
      </c>
      <c r="L31" s="32">
        <v>0</v>
      </c>
      <c r="M31" s="33">
        <v>0</v>
      </c>
      <c r="N31" s="34">
        <v>4</v>
      </c>
      <c r="O31" s="32">
        <v>10</v>
      </c>
      <c r="P31" s="32">
        <v>2</v>
      </c>
      <c r="Q31" s="33">
        <v>0.2</v>
      </c>
      <c r="R31" s="35">
        <v>4</v>
      </c>
      <c r="S31" s="35">
        <v>5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7</v>
      </c>
      <c r="O32" s="32">
        <v>8</v>
      </c>
      <c r="P32" s="32">
        <v>8</v>
      </c>
      <c r="Q32" s="33">
        <v>1</v>
      </c>
      <c r="R32" s="35">
        <v>7</v>
      </c>
      <c r="S32" s="35">
        <v>15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2</v>
      </c>
      <c r="K33" s="32">
        <v>2</v>
      </c>
      <c r="L33" s="32">
        <v>1</v>
      </c>
      <c r="M33" s="33">
        <v>0.5</v>
      </c>
      <c r="N33" s="34">
        <v>22</v>
      </c>
      <c r="O33" s="32">
        <v>28</v>
      </c>
      <c r="P33" s="32">
        <v>22</v>
      </c>
      <c r="Q33" s="33">
        <v>0.7857142857142857</v>
      </c>
      <c r="R33" s="35">
        <v>9</v>
      </c>
      <c r="S33" s="35">
        <v>33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8</v>
      </c>
      <c r="O34" s="32">
        <v>9</v>
      </c>
      <c r="P34" s="32">
        <v>8</v>
      </c>
      <c r="Q34" s="33">
        <v>0.88888888888888884</v>
      </c>
      <c r="R34" s="35">
        <v>9</v>
      </c>
      <c r="S34" s="35">
        <v>10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1</v>
      </c>
      <c r="L36" s="32">
        <v>0</v>
      </c>
      <c r="M36" s="33">
        <v>0</v>
      </c>
      <c r="N36" s="34">
        <v>15</v>
      </c>
      <c r="O36" s="32">
        <v>28</v>
      </c>
      <c r="P36" s="32">
        <v>11</v>
      </c>
      <c r="Q36" s="33">
        <v>0.39285714285714285</v>
      </c>
      <c r="R36" s="35">
        <v>24</v>
      </c>
      <c r="S36" s="35">
        <v>36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1</v>
      </c>
      <c r="K37" s="32">
        <v>2</v>
      </c>
      <c r="L37" s="32">
        <v>2</v>
      </c>
      <c r="M37" s="33">
        <v>1</v>
      </c>
      <c r="N37" s="34">
        <v>17</v>
      </c>
      <c r="O37" s="32">
        <v>27</v>
      </c>
      <c r="P37" s="32">
        <v>14</v>
      </c>
      <c r="Q37" s="33">
        <v>0.51851851851851849</v>
      </c>
      <c r="R37" s="35">
        <v>16</v>
      </c>
      <c r="S37" s="35">
        <v>35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400</v>
      </c>
      <c r="K39" s="61">
        <v>597</v>
      </c>
      <c r="L39" s="61">
        <v>407</v>
      </c>
      <c r="M39" s="62">
        <v>0.68174204355108881</v>
      </c>
      <c r="N39" s="61">
        <v>4277</v>
      </c>
      <c r="O39" s="61">
        <v>6045</v>
      </c>
      <c r="P39" s="61">
        <v>4140</v>
      </c>
      <c r="Q39" s="62">
        <v>0.68486352357320102</v>
      </c>
      <c r="R39" s="63">
        <v>4100</v>
      </c>
      <c r="S39" s="63">
        <v>7384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31</v>
      </c>
      <c r="L41" s="32">
        <v>27</v>
      </c>
      <c r="M41" s="33">
        <v>0.87096774193548387</v>
      </c>
      <c r="N41" s="45"/>
      <c r="O41" s="31">
        <v>401</v>
      </c>
      <c r="P41" s="32">
        <v>349</v>
      </c>
      <c r="Q41" s="33">
        <v>0.87032418952618451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  <mergeCell ref="A14:E14"/>
    <mergeCell ref="A17:E17"/>
    <mergeCell ref="A20:E20"/>
    <mergeCell ref="A10:E10"/>
    <mergeCell ref="A12:E12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68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2461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624</v>
      </c>
      <c r="I12" s="30" t="s">
        <v>19</v>
      </c>
      <c r="J12" s="31">
        <v>39</v>
      </c>
      <c r="K12" s="32">
        <v>40</v>
      </c>
      <c r="L12" s="32">
        <v>36</v>
      </c>
      <c r="M12" s="33">
        <v>0.9</v>
      </c>
      <c r="N12" s="34">
        <v>307</v>
      </c>
      <c r="O12" s="34">
        <v>312</v>
      </c>
      <c r="P12" s="34">
        <v>293</v>
      </c>
      <c r="Q12" s="33">
        <v>0.9391025641025641</v>
      </c>
      <c r="R12" s="35">
        <v>312</v>
      </c>
      <c r="S12" s="35">
        <v>613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23</v>
      </c>
      <c r="K13" s="32">
        <v>29</v>
      </c>
      <c r="L13" s="32">
        <v>26</v>
      </c>
      <c r="M13" s="33">
        <v>0.89655172413793105</v>
      </c>
      <c r="N13" s="34">
        <v>188</v>
      </c>
      <c r="O13" s="32">
        <v>256</v>
      </c>
      <c r="P13" s="32">
        <v>183</v>
      </c>
      <c r="Q13" s="33">
        <v>0.71484375</v>
      </c>
      <c r="R13" s="35">
        <v>191</v>
      </c>
      <c r="S13" s="35">
        <v>339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2987</v>
      </c>
      <c r="I14" s="30" t="s">
        <v>22</v>
      </c>
      <c r="J14" s="31">
        <v>28</v>
      </c>
      <c r="K14" s="32">
        <v>30</v>
      </c>
      <c r="L14" s="32">
        <v>26</v>
      </c>
      <c r="M14" s="33">
        <v>0.8666666666666667</v>
      </c>
      <c r="N14" s="34">
        <v>194</v>
      </c>
      <c r="O14" s="32">
        <v>246</v>
      </c>
      <c r="P14" s="32">
        <v>193</v>
      </c>
      <c r="Q14" s="33">
        <v>0.78455284552845528</v>
      </c>
      <c r="R14" s="35">
        <v>168</v>
      </c>
      <c r="S14" s="35">
        <v>332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34</v>
      </c>
      <c r="K16" s="32">
        <v>44</v>
      </c>
      <c r="L16" s="32">
        <v>37</v>
      </c>
      <c r="M16" s="33">
        <v>0.84090909090909094</v>
      </c>
      <c r="N16" s="34">
        <v>479</v>
      </c>
      <c r="O16" s="32">
        <v>592</v>
      </c>
      <c r="P16" s="32">
        <v>464</v>
      </c>
      <c r="Q16" s="33">
        <v>0.78378378378378377</v>
      </c>
      <c r="R16" s="35">
        <v>270</v>
      </c>
      <c r="S16" s="35">
        <v>665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2513</v>
      </c>
      <c r="I17" s="30" t="s">
        <v>26</v>
      </c>
      <c r="J17" s="31">
        <v>49</v>
      </c>
      <c r="K17" s="32">
        <v>62</v>
      </c>
      <c r="L17" s="32">
        <v>47</v>
      </c>
      <c r="M17" s="33">
        <v>0.75806451612903225</v>
      </c>
      <c r="N17" s="34">
        <v>492</v>
      </c>
      <c r="O17" s="32">
        <v>730</v>
      </c>
      <c r="P17" s="32">
        <v>489</v>
      </c>
      <c r="Q17" s="33">
        <v>0.66986301369863011</v>
      </c>
      <c r="R17" s="35">
        <v>249</v>
      </c>
      <c r="S17" s="35">
        <v>663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41</v>
      </c>
      <c r="K18" s="32">
        <v>85</v>
      </c>
      <c r="L18" s="32">
        <v>54</v>
      </c>
      <c r="M18" s="33">
        <v>0.63529411764705879</v>
      </c>
      <c r="N18" s="34">
        <v>459</v>
      </c>
      <c r="O18" s="32">
        <v>735</v>
      </c>
      <c r="P18" s="32">
        <v>443</v>
      </c>
      <c r="Q18" s="33">
        <v>0.6027210884353742</v>
      </c>
      <c r="R18" s="35">
        <v>229</v>
      </c>
      <c r="S18" s="35">
        <v>583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58</v>
      </c>
      <c r="K19" s="32">
        <v>95</v>
      </c>
      <c r="L19" s="32">
        <v>54</v>
      </c>
      <c r="M19" s="33">
        <v>0.56842105263157894</v>
      </c>
      <c r="N19" s="34">
        <v>438</v>
      </c>
      <c r="O19" s="32">
        <v>719</v>
      </c>
      <c r="P19" s="32">
        <v>439</v>
      </c>
      <c r="Q19" s="33">
        <v>0.61057023643949926</v>
      </c>
      <c r="R19" s="35">
        <v>246</v>
      </c>
      <c r="S19" s="35">
        <v>589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63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495</v>
      </c>
      <c r="I21" s="30" t="s">
        <v>31</v>
      </c>
      <c r="J21" s="31">
        <v>56</v>
      </c>
      <c r="K21" s="32">
        <v>62</v>
      </c>
      <c r="L21" s="32">
        <v>53</v>
      </c>
      <c r="M21" s="33">
        <v>0.85483870967741937</v>
      </c>
      <c r="N21" s="34">
        <v>527</v>
      </c>
      <c r="O21" s="32">
        <v>597</v>
      </c>
      <c r="P21" s="32">
        <v>528</v>
      </c>
      <c r="Q21" s="33">
        <v>0.88442211055276387</v>
      </c>
      <c r="R21" s="35">
        <v>372</v>
      </c>
      <c r="S21" s="35">
        <v>855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58</v>
      </c>
      <c r="K22" s="32">
        <v>77</v>
      </c>
      <c r="L22" s="32">
        <v>53</v>
      </c>
      <c r="M22" s="33">
        <v>0.68831168831168832</v>
      </c>
      <c r="N22" s="34">
        <v>531</v>
      </c>
      <c r="O22" s="32">
        <v>760</v>
      </c>
      <c r="P22" s="32">
        <v>523</v>
      </c>
      <c r="Q22" s="33">
        <v>0.68815789473684208</v>
      </c>
      <c r="R22" s="35">
        <v>276</v>
      </c>
      <c r="S22" s="35">
        <v>753</v>
      </c>
    </row>
    <row r="23" spans="1:19" x14ac:dyDescent="0.15">
      <c r="I23" s="30" t="s">
        <v>33</v>
      </c>
      <c r="J23" s="31">
        <v>54</v>
      </c>
      <c r="K23" s="32">
        <v>80</v>
      </c>
      <c r="L23" s="32">
        <v>59</v>
      </c>
      <c r="M23" s="33">
        <v>0.73750000000000004</v>
      </c>
      <c r="N23" s="34">
        <v>515</v>
      </c>
      <c r="O23" s="32">
        <v>816</v>
      </c>
      <c r="P23" s="32">
        <v>525</v>
      </c>
      <c r="Q23" s="33">
        <v>0.64338235294117652</v>
      </c>
      <c r="R23" s="35">
        <v>211</v>
      </c>
      <c r="S23" s="35">
        <v>651</v>
      </c>
    </row>
    <row r="24" spans="1:19" x14ac:dyDescent="0.15">
      <c r="I24" s="30" t="s">
        <v>34</v>
      </c>
      <c r="J24" s="31">
        <v>51</v>
      </c>
      <c r="K24" s="32">
        <v>60</v>
      </c>
      <c r="L24" s="32">
        <v>55</v>
      </c>
      <c r="M24" s="33">
        <v>0.91666666666666663</v>
      </c>
      <c r="N24" s="34">
        <v>498</v>
      </c>
      <c r="O24" s="32">
        <v>614</v>
      </c>
      <c r="P24" s="32">
        <v>499</v>
      </c>
      <c r="Q24" s="33">
        <v>0.81270358306188928</v>
      </c>
      <c r="R24" s="35">
        <v>177</v>
      </c>
      <c r="S24" s="35">
        <v>636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18</v>
      </c>
      <c r="K26" s="32">
        <v>19</v>
      </c>
      <c r="L26" s="32">
        <v>19</v>
      </c>
      <c r="M26" s="33">
        <v>1</v>
      </c>
      <c r="N26" s="34">
        <v>168</v>
      </c>
      <c r="O26" s="32">
        <v>179</v>
      </c>
      <c r="P26" s="32">
        <v>162</v>
      </c>
      <c r="Q26" s="33">
        <v>0.9050279329608939</v>
      </c>
      <c r="R26" s="35">
        <v>45</v>
      </c>
      <c r="S26" s="35">
        <v>198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14</v>
      </c>
      <c r="K27" s="32">
        <v>19</v>
      </c>
      <c r="L27" s="32">
        <v>15</v>
      </c>
      <c r="M27" s="33">
        <v>0.78947368421052633</v>
      </c>
      <c r="N27" s="34">
        <v>173</v>
      </c>
      <c r="O27" s="32">
        <v>227</v>
      </c>
      <c r="P27" s="32">
        <v>171</v>
      </c>
      <c r="Q27" s="33">
        <v>0.75330396475770922</v>
      </c>
      <c r="R27" s="35">
        <v>49</v>
      </c>
      <c r="S27" s="35">
        <v>198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0</v>
      </c>
      <c r="L28" s="32">
        <v>0</v>
      </c>
      <c r="M28" s="33" t="s">
        <v>87</v>
      </c>
      <c r="N28" s="34">
        <v>16</v>
      </c>
      <c r="O28" s="32">
        <v>21</v>
      </c>
      <c r="P28" s="32">
        <v>18</v>
      </c>
      <c r="Q28" s="33">
        <v>0.8571428571428571</v>
      </c>
      <c r="R28" s="35">
        <v>5</v>
      </c>
      <c r="S28" s="35">
        <v>23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8</v>
      </c>
      <c r="K29" s="32">
        <v>9</v>
      </c>
      <c r="L29" s="32">
        <v>8</v>
      </c>
      <c r="M29" s="33">
        <v>0.88888888888888884</v>
      </c>
      <c r="N29" s="34">
        <v>118</v>
      </c>
      <c r="O29" s="32">
        <v>129</v>
      </c>
      <c r="P29" s="32">
        <v>117</v>
      </c>
      <c r="Q29" s="33">
        <v>0.90697674418604646</v>
      </c>
      <c r="R29" s="35">
        <v>26</v>
      </c>
      <c r="S29" s="35">
        <v>137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0</v>
      </c>
      <c r="L30" s="32">
        <v>0</v>
      </c>
      <c r="M30" s="33" t="s">
        <v>87</v>
      </c>
      <c r="N30" s="34">
        <v>33</v>
      </c>
      <c r="O30" s="32">
        <v>36</v>
      </c>
      <c r="P30" s="32">
        <v>33</v>
      </c>
      <c r="Q30" s="33">
        <v>0.91666666666666663</v>
      </c>
      <c r="R30" s="35">
        <v>4</v>
      </c>
      <c r="S30" s="35">
        <v>36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2</v>
      </c>
      <c r="O31" s="32">
        <v>5</v>
      </c>
      <c r="P31" s="32">
        <v>1</v>
      </c>
      <c r="Q31" s="33">
        <v>0.2</v>
      </c>
      <c r="R31" s="35">
        <v>1</v>
      </c>
      <c r="S31" s="35">
        <v>2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5</v>
      </c>
      <c r="O32" s="32">
        <v>5</v>
      </c>
      <c r="P32" s="32">
        <v>4</v>
      </c>
      <c r="Q32" s="33">
        <v>0.8</v>
      </c>
      <c r="R32" s="35">
        <v>4</v>
      </c>
      <c r="S32" s="35">
        <v>9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1</v>
      </c>
      <c r="K33" s="32">
        <v>1</v>
      </c>
      <c r="L33" s="32">
        <v>1</v>
      </c>
      <c r="M33" s="33">
        <v>1</v>
      </c>
      <c r="N33" s="34">
        <v>27</v>
      </c>
      <c r="O33" s="32">
        <v>35</v>
      </c>
      <c r="P33" s="32">
        <v>27</v>
      </c>
      <c r="Q33" s="33">
        <v>0.77142857142857146</v>
      </c>
      <c r="R33" s="35">
        <v>7</v>
      </c>
      <c r="S33" s="35">
        <v>30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5</v>
      </c>
      <c r="O34" s="32">
        <v>5</v>
      </c>
      <c r="P34" s="32">
        <v>5</v>
      </c>
      <c r="Q34" s="33">
        <v>1</v>
      </c>
      <c r="R34" s="35">
        <v>1</v>
      </c>
      <c r="S34" s="35">
        <v>3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1</v>
      </c>
      <c r="K36" s="32">
        <v>2</v>
      </c>
      <c r="L36" s="32">
        <v>0</v>
      </c>
      <c r="M36" s="33">
        <v>0</v>
      </c>
      <c r="N36" s="34">
        <v>7</v>
      </c>
      <c r="O36" s="32">
        <v>11</v>
      </c>
      <c r="P36" s="32">
        <v>5</v>
      </c>
      <c r="Q36" s="33">
        <v>0.45454545454545453</v>
      </c>
      <c r="R36" s="35">
        <v>5</v>
      </c>
      <c r="S36" s="35">
        <v>11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2</v>
      </c>
      <c r="S37" s="35">
        <v>2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533</v>
      </c>
      <c r="K39" s="61">
        <v>714</v>
      </c>
      <c r="L39" s="61">
        <v>543</v>
      </c>
      <c r="M39" s="62">
        <v>0.76050420168067223</v>
      </c>
      <c r="N39" s="61">
        <v>5182</v>
      </c>
      <c r="O39" s="61">
        <v>7030</v>
      </c>
      <c r="P39" s="61">
        <v>5122</v>
      </c>
      <c r="Q39" s="62">
        <v>0.72859174964438123</v>
      </c>
      <c r="R39" s="63">
        <v>2850</v>
      </c>
      <c r="S39" s="63">
        <v>7328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36</v>
      </c>
      <c r="L41" s="32">
        <v>34</v>
      </c>
      <c r="M41" s="33">
        <v>0.94444444444444442</v>
      </c>
      <c r="N41" s="45"/>
      <c r="O41" s="31">
        <v>355</v>
      </c>
      <c r="P41" s="32">
        <v>314</v>
      </c>
      <c r="Q41" s="33">
        <v>0.88450704225352117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  <mergeCell ref="A14:E14"/>
    <mergeCell ref="A17:E17"/>
    <mergeCell ref="A20:E20"/>
    <mergeCell ref="A10:E10"/>
    <mergeCell ref="A12:E12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S35"/>
  <sheetViews>
    <sheetView zoomScale="85" zoomScaleNormal="85" workbookViewId="0">
      <selection activeCell="O19" sqref="O19"/>
    </sheetView>
  </sheetViews>
  <sheetFormatPr baseColWidth="10" defaultColWidth="12" defaultRowHeight="12.75" x14ac:dyDescent="0.2"/>
  <cols>
    <col min="1" max="1" width="40.6640625" style="97" bestFit="1" customWidth="1"/>
    <col min="2" max="3" width="12" style="97"/>
    <col min="4" max="4" width="1.83203125" style="97" customWidth="1"/>
    <col min="5" max="6" width="12" style="97"/>
    <col min="7" max="7" width="1.33203125" style="97" customWidth="1"/>
    <col min="8" max="9" width="12" style="97"/>
    <col min="10" max="10" width="1.1640625" style="97" customWidth="1"/>
    <col min="11" max="12" width="12" style="97"/>
    <col min="13" max="13" width="1.6640625" style="97" customWidth="1"/>
    <col min="14" max="15" width="12" style="97"/>
    <col min="16" max="16" width="1.33203125" style="97" customWidth="1"/>
    <col min="17" max="18" width="12" style="97"/>
    <col min="19" max="19" width="10.1640625" style="97" customWidth="1"/>
    <col min="20" max="16384" width="12" style="97"/>
  </cols>
  <sheetData>
    <row r="1" spans="1:19" s="100" customFormat="1" ht="17.45" customHeight="1" x14ac:dyDescent="0.2">
      <c r="A1" s="148" t="s">
        <v>88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50"/>
    </row>
    <row r="2" spans="1:19" s="100" customFormat="1" ht="17.45" customHeight="1" x14ac:dyDescent="0.2">
      <c r="A2" s="151" t="s">
        <v>138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3"/>
    </row>
    <row r="3" spans="1:19" s="100" customFormat="1" ht="17.45" customHeight="1" thickBot="1" x14ac:dyDescent="0.25">
      <c r="A3" s="154" t="s">
        <v>125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6"/>
    </row>
    <row r="4" spans="1:19" s="100" customFormat="1" ht="13.5" thickBot="1" x14ac:dyDescent="0.25"/>
    <row r="5" spans="1:19" s="100" customFormat="1" ht="12.75" customHeight="1" x14ac:dyDescent="0.2">
      <c r="A5" s="148" t="s">
        <v>6</v>
      </c>
      <c r="B5" s="157" t="s">
        <v>126</v>
      </c>
      <c r="C5" s="158"/>
      <c r="D5" s="101"/>
      <c r="E5" s="157" t="s">
        <v>127</v>
      </c>
      <c r="F5" s="158"/>
      <c r="G5" s="101"/>
      <c r="H5" s="157" t="s">
        <v>128</v>
      </c>
      <c r="I5" s="158"/>
      <c r="J5" s="101"/>
      <c r="K5" s="157" t="s">
        <v>129</v>
      </c>
      <c r="L5" s="158"/>
      <c r="M5" s="101"/>
      <c r="N5" s="157" t="s">
        <v>130</v>
      </c>
      <c r="O5" s="158"/>
      <c r="P5" s="101"/>
      <c r="Q5" s="159" t="s">
        <v>131</v>
      </c>
      <c r="R5" s="160"/>
    </row>
    <row r="6" spans="1:19" s="100" customFormat="1" ht="26.25" thickBot="1" x14ac:dyDescent="0.25">
      <c r="A6" s="154"/>
      <c r="B6" s="102" t="s">
        <v>7</v>
      </c>
      <c r="C6" s="103" t="s">
        <v>8</v>
      </c>
      <c r="D6" s="101"/>
      <c r="E6" s="102" t="s">
        <v>7</v>
      </c>
      <c r="F6" s="103" t="s">
        <v>8</v>
      </c>
      <c r="G6" s="101"/>
      <c r="H6" s="102" t="s">
        <v>7</v>
      </c>
      <c r="I6" s="103" t="s">
        <v>8</v>
      </c>
      <c r="J6" s="101"/>
      <c r="K6" s="102" t="s">
        <v>7</v>
      </c>
      <c r="L6" s="103" t="s">
        <v>8</v>
      </c>
      <c r="M6" s="101"/>
      <c r="N6" s="102" t="s">
        <v>7</v>
      </c>
      <c r="O6" s="103" t="s">
        <v>8</v>
      </c>
      <c r="P6" s="101"/>
      <c r="Q6" s="102" t="s">
        <v>7</v>
      </c>
      <c r="R6" s="103" t="s">
        <v>8</v>
      </c>
    </row>
    <row r="7" spans="1:19" s="100" customFormat="1" x14ac:dyDescent="0.2">
      <c r="A7" s="104" t="s">
        <v>17</v>
      </c>
    </row>
    <row r="8" spans="1:19" s="100" customFormat="1" x14ac:dyDescent="0.2">
      <c r="A8" s="105" t="s">
        <v>19</v>
      </c>
      <c r="B8" s="106">
        <v>599</v>
      </c>
      <c r="C8" s="106">
        <v>5450</v>
      </c>
      <c r="D8" s="107"/>
      <c r="E8" s="106">
        <v>5</v>
      </c>
      <c r="F8" s="106">
        <v>50</v>
      </c>
      <c r="G8" s="107"/>
      <c r="H8" s="106">
        <v>0</v>
      </c>
      <c r="I8" s="106">
        <v>0</v>
      </c>
      <c r="J8" s="107"/>
      <c r="K8" s="106">
        <v>0</v>
      </c>
      <c r="L8" s="106">
        <v>18</v>
      </c>
      <c r="M8" s="107"/>
      <c r="N8" s="106">
        <v>0</v>
      </c>
      <c r="O8" s="106">
        <v>1</v>
      </c>
      <c r="P8" s="107"/>
      <c r="Q8" s="108">
        <f t="shared" ref="Q8:R10" si="0">SUM(B8,E8,H8,K8,N8)</f>
        <v>604</v>
      </c>
      <c r="R8" s="108">
        <f t="shared" si="0"/>
        <v>5519</v>
      </c>
      <c r="S8" s="107"/>
    </row>
    <row r="9" spans="1:19" s="100" customFormat="1" x14ac:dyDescent="0.2">
      <c r="A9" s="105" t="s">
        <v>20</v>
      </c>
      <c r="B9" s="106">
        <v>533</v>
      </c>
      <c r="C9" s="106">
        <v>4485</v>
      </c>
      <c r="D9" s="107"/>
      <c r="E9" s="106">
        <v>10</v>
      </c>
      <c r="F9" s="106">
        <v>160</v>
      </c>
      <c r="G9" s="107"/>
      <c r="H9" s="106">
        <v>0</v>
      </c>
      <c r="I9" s="106">
        <v>0</v>
      </c>
      <c r="J9" s="107"/>
      <c r="K9" s="106">
        <v>6</v>
      </c>
      <c r="L9" s="106">
        <v>45</v>
      </c>
      <c r="M9" s="107"/>
      <c r="N9" s="106">
        <v>0</v>
      </c>
      <c r="O9" s="106">
        <v>2</v>
      </c>
      <c r="P9" s="107"/>
      <c r="Q9" s="108">
        <f t="shared" si="0"/>
        <v>549</v>
      </c>
      <c r="R9" s="108">
        <f t="shared" si="0"/>
        <v>4692</v>
      </c>
    </row>
    <row r="10" spans="1:19" s="100" customFormat="1" x14ac:dyDescent="0.2">
      <c r="A10" s="105" t="s">
        <v>22</v>
      </c>
      <c r="B10" s="106">
        <v>529</v>
      </c>
      <c r="C10" s="106">
        <v>4253</v>
      </c>
      <c r="D10" s="107"/>
      <c r="E10" s="106">
        <v>22</v>
      </c>
      <c r="F10" s="106">
        <v>260</v>
      </c>
      <c r="G10" s="107"/>
      <c r="H10" s="106">
        <v>0</v>
      </c>
      <c r="I10" s="106">
        <v>0</v>
      </c>
      <c r="J10" s="107"/>
      <c r="K10" s="106">
        <v>9</v>
      </c>
      <c r="L10" s="106">
        <v>65</v>
      </c>
      <c r="M10" s="107"/>
      <c r="N10" s="106">
        <v>0</v>
      </c>
      <c r="O10" s="106">
        <v>1</v>
      </c>
      <c r="P10" s="107"/>
      <c r="Q10" s="108">
        <f t="shared" si="0"/>
        <v>560</v>
      </c>
      <c r="R10" s="108">
        <f t="shared" si="0"/>
        <v>4579</v>
      </c>
    </row>
    <row r="11" spans="1:19" s="100" customFormat="1" x14ac:dyDescent="0.2">
      <c r="A11" s="109" t="s">
        <v>23</v>
      </c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</row>
    <row r="12" spans="1:19" s="100" customFormat="1" x14ac:dyDescent="0.2">
      <c r="A12" s="105" t="s">
        <v>24</v>
      </c>
      <c r="B12" s="106">
        <v>672</v>
      </c>
      <c r="C12" s="106">
        <v>6071</v>
      </c>
      <c r="D12" s="107"/>
      <c r="E12" s="106">
        <v>86</v>
      </c>
      <c r="F12" s="106">
        <v>936</v>
      </c>
      <c r="G12" s="107"/>
      <c r="H12" s="106">
        <v>15</v>
      </c>
      <c r="I12" s="106">
        <v>84</v>
      </c>
      <c r="J12" s="107"/>
      <c r="K12" s="106">
        <v>24</v>
      </c>
      <c r="L12" s="106">
        <v>279</v>
      </c>
      <c r="M12" s="107"/>
      <c r="N12" s="106">
        <v>0</v>
      </c>
      <c r="O12" s="106">
        <v>0</v>
      </c>
      <c r="P12" s="107"/>
      <c r="Q12" s="108">
        <f t="shared" ref="Q12:R15" si="1">SUM(B12,E12,H12,K12,N12)</f>
        <v>797</v>
      </c>
      <c r="R12" s="108">
        <f t="shared" si="1"/>
        <v>7370</v>
      </c>
    </row>
    <row r="13" spans="1:19" s="100" customFormat="1" x14ac:dyDescent="0.2">
      <c r="A13" s="105" t="s">
        <v>26</v>
      </c>
      <c r="B13" s="106">
        <v>693</v>
      </c>
      <c r="C13" s="106">
        <v>5988</v>
      </c>
      <c r="D13" s="107"/>
      <c r="E13" s="106">
        <v>93</v>
      </c>
      <c r="F13" s="106">
        <v>883</v>
      </c>
      <c r="G13" s="107"/>
      <c r="H13" s="106">
        <v>23</v>
      </c>
      <c r="I13" s="106">
        <v>116</v>
      </c>
      <c r="J13" s="107"/>
      <c r="K13" s="106">
        <v>32</v>
      </c>
      <c r="L13" s="106">
        <v>270</v>
      </c>
      <c r="M13" s="107"/>
      <c r="N13" s="106">
        <v>0</v>
      </c>
      <c r="O13" s="106">
        <v>0</v>
      </c>
      <c r="P13" s="107"/>
      <c r="Q13" s="108">
        <f t="shared" si="1"/>
        <v>841</v>
      </c>
      <c r="R13" s="108">
        <f t="shared" si="1"/>
        <v>7257</v>
      </c>
    </row>
    <row r="14" spans="1:19" s="100" customFormat="1" x14ac:dyDescent="0.2">
      <c r="A14" s="105" t="s">
        <v>27</v>
      </c>
      <c r="B14" s="106">
        <v>634</v>
      </c>
      <c r="C14" s="106">
        <v>5462</v>
      </c>
      <c r="D14" s="107"/>
      <c r="E14" s="106">
        <v>119</v>
      </c>
      <c r="F14" s="106">
        <v>925</v>
      </c>
      <c r="G14" s="107"/>
      <c r="H14" s="106">
        <v>21</v>
      </c>
      <c r="I14" s="106">
        <v>134</v>
      </c>
      <c r="J14" s="107"/>
      <c r="K14" s="106">
        <v>25</v>
      </c>
      <c r="L14" s="106">
        <v>268</v>
      </c>
      <c r="M14" s="107"/>
      <c r="N14" s="106">
        <v>0</v>
      </c>
      <c r="O14" s="106">
        <v>1</v>
      </c>
      <c r="P14" s="107"/>
      <c r="Q14" s="108">
        <f t="shared" si="1"/>
        <v>799</v>
      </c>
      <c r="R14" s="108">
        <f t="shared" si="1"/>
        <v>6790</v>
      </c>
    </row>
    <row r="15" spans="1:19" s="100" customFormat="1" x14ac:dyDescent="0.2">
      <c r="A15" s="105" t="s">
        <v>28</v>
      </c>
      <c r="B15" s="106">
        <v>629</v>
      </c>
      <c r="C15" s="106">
        <v>5228</v>
      </c>
      <c r="D15" s="107"/>
      <c r="E15" s="106">
        <v>127</v>
      </c>
      <c r="F15" s="106">
        <v>1061</v>
      </c>
      <c r="G15" s="107"/>
      <c r="H15" s="106">
        <v>0</v>
      </c>
      <c r="I15" s="106">
        <v>0</v>
      </c>
      <c r="J15" s="107"/>
      <c r="K15" s="106">
        <v>39</v>
      </c>
      <c r="L15" s="106">
        <v>312</v>
      </c>
      <c r="M15" s="107"/>
      <c r="N15" s="106">
        <v>0</v>
      </c>
      <c r="O15" s="106">
        <v>0</v>
      </c>
      <c r="P15" s="107"/>
      <c r="Q15" s="108">
        <f t="shared" si="1"/>
        <v>795</v>
      </c>
      <c r="R15" s="108">
        <f t="shared" si="1"/>
        <v>6601</v>
      </c>
    </row>
    <row r="16" spans="1:19" s="100" customFormat="1" x14ac:dyDescent="0.2">
      <c r="A16" s="109" t="s">
        <v>30</v>
      </c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</row>
    <row r="17" spans="1:18" s="100" customFormat="1" x14ac:dyDescent="0.2">
      <c r="A17" s="105" t="s">
        <v>31</v>
      </c>
      <c r="B17" s="106">
        <v>708</v>
      </c>
      <c r="C17" s="106">
        <v>5881</v>
      </c>
      <c r="D17" s="107"/>
      <c r="E17" s="106">
        <v>124</v>
      </c>
      <c r="F17" s="106">
        <v>1135</v>
      </c>
      <c r="G17" s="107"/>
      <c r="H17" s="106">
        <v>19</v>
      </c>
      <c r="I17" s="106">
        <v>155</v>
      </c>
      <c r="J17" s="107"/>
      <c r="K17" s="106">
        <v>45</v>
      </c>
      <c r="L17" s="106">
        <v>369</v>
      </c>
      <c r="M17" s="107"/>
      <c r="N17" s="106">
        <v>0</v>
      </c>
      <c r="O17" s="106">
        <v>2</v>
      </c>
      <c r="P17" s="107"/>
      <c r="Q17" s="108">
        <f t="shared" ref="Q17:R20" si="2">SUM(B17,E17,H17,K17,N17)</f>
        <v>896</v>
      </c>
      <c r="R17" s="108">
        <f t="shared" si="2"/>
        <v>7542</v>
      </c>
    </row>
    <row r="18" spans="1:18" s="100" customFormat="1" x14ac:dyDescent="0.2">
      <c r="A18" s="105" t="s">
        <v>32</v>
      </c>
      <c r="B18" s="106">
        <v>712</v>
      </c>
      <c r="C18" s="106">
        <v>5786</v>
      </c>
      <c r="D18" s="107"/>
      <c r="E18" s="106">
        <v>122</v>
      </c>
      <c r="F18" s="106">
        <v>1124</v>
      </c>
      <c r="G18" s="107"/>
      <c r="H18" s="106">
        <v>20</v>
      </c>
      <c r="I18" s="106">
        <v>150</v>
      </c>
      <c r="J18" s="107"/>
      <c r="K18" s="106">
        <v>32</v>
      </c>
      <c r="L18" s="106">
        <v>355</v>
      </c>
      <c r="M18" s="107"/>
      <c r="N18" s="106">
        <v>1</v>
      </c>
      <c r="O18" s="106">
        <v>1</v>
      </c>
      <c r="P18" s="107"/>
      <c r="Q18" s="108">
        <f t="shared" si="2"/>
        <v>887</v>
      </c>
      <c r="R18" s="108">
        <f t="shared" si="2"/>
        <v>7416</v>
      </c>
    </row>
    <row r="19" spans="1:18" s="100" customFormat="1" x14ac:dyDescent="0.2">
      <c r="A19" s="105" t="s">
        <v>33</v>
      </c>
      <c r="B19" s="106">
        <v>665</v>
      </c>
      <c r="C19" s="106">
        <v>5605</v>
      </c>
      <c r="D19" s="107"/>
      <c r="E19" s="106">
        <v>115</v>
      </c>
      <c r="F19" s="106">
        <v>1058</v>
      </c>
      <c r="G19" s="107"/>
      <c r="H19" s="106">
        <v>23</v>
      </c>
      <c r="I19" s="106">
        <v>147</v>
      </c>
      <c r="J19" s="107"/>
      <c r="K19" s="106">
        <v>39</v>
      </c>
      <c r="L19" s="106">
        <v>389</v>
      </c>
      <c r="M19" s="107"/>
      <c r="N19" s="106">
        <v>0</v>
      </c>
      <c r="O19" s="106">
        <v>0</v>
      </c>
      <c r="P19" s="107"/>
      <c r="Q19" s="108">
        <f t="shared" si="2"/>
        <v>842</v>
      </c>
      <c r="R19" s="108">
        <f t="shared" si="2"/>
        <v>7199</v>
      </c>
    </row>
    <row r="20" spans="1:18" s="100" customFormat="1" x14ac:dyDescent="0.2">
      <c r="A20" s="105" t="s">
        <v>34</v>
      </c>
      <c r="B20" s="106">
        <v>689</v>
      </c>
      <c r="C20" s="106">
        <v>5503</v>
      </c>
      <c r="D20" s="107"/>
      <c r="E20" s="106">
        <v>121</v>
      </c>
      <c r="F20" s="106">
        <v>1106</v>
      </c>
      <c r="G20" s="107"/>
      <c r="H20" s="106">
        <v>25</v>
      </c>
      <c r="I20" s="106">
        <v>174</v>
      </c>
      <c r="J20" s="107"/>
      <c r="K20" s="106">
        <v>46</v>
      </c>
      <c r="L20" s="106">
        <v>394</v>
      </c>
      <c r="M20" s="107"/>
      <c r="N20" s="106">
        <v>0</v>
      </c>
      <c r="O20" s="106">
        <v>0</v>
      </c>
      <c r="P20" s="107"/>
      <c r="Q20" s="108">
        <f t="shared" si="2"/>
        <v>881</v>
      </c>
      <c r="R20" s="108">
        <f t="shared" si="2"/>
        <v>7177</v>
      </c>
    </row>
    <row r="21" spans="1:18" s="100" customFormat="1" x14ac:dyDescent="0.2">
      <c r="A21" s="109" t="s">
        <v>35</v>
      </c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</row>
    <row r="22" spans="1:18" s="100" customFormat="1" x14ac:dyDescent="0.2">
      <c r="A22" s="110" t="s">
        <v>36</v>
      </c>
      <c r="B22" s="106">
        <v>214</v>
      </c>
      <c r="C22" s="106">
        <v>1650</v>
      </c>
      <c r="D22" s="107"/>
      <c r="E22" s="106">
        <v>56</v>
      </c>
      <c r="F22" s="106">
        <v>446</v>
      </c>
      <c r="G22" s="107"/>
      <c r="H22" s="106">
        <v>0</v>
      </c>
      <c r="I22" s="106">
        <v>0</v>
      </c>
      <c r="J22" s="107"/>
      <c r="K22" s="106">
        <v>18</v>
      </c>
      <c r="L22" s="106">
        <v>151</v>
      </c>
      <c r="M22" s="107"/>
      <c r="N22" s="106">
        <v>0</v>
      </c>
      <c r="O22" s="106">
        <v>0</v>
      </c>
      <c r="P22" s="107"/>
      <c r="Q22" s="108">
        <f t="shared" ref="Q22:R33" si="3">SUM(B22,E22,H22,K22,N22)</f>
        <v>288</v>
      </c>
      <c r="R22" s="108">
        <f t="shared" si="3"/>
        <v>2247</v>
      </c>
    </row>
    <row r="23" spans="1:18" s="100" customFormat="1" x14ac:dyDescent="0.2">
      <c r="A23" s="110" t="s">
        <v>37</v>
      </c>
      <c r="B23" s="106">
        <v>244</v>
      </c>
      <c r="C23" s="106">
        <v>1984</v>
      </c>
      <c r="D23" s="107"/>
      <c r="E23" s="106">
        <v>37</v>
      </c>
      <c r="F23" s="106">
        <v>326</v>
      </c>
      <c r="G23" s="107"/>
      <c r="H23" s="106">
        <v>12</v>
      </c>
      <c r="I23" s="106">
        <v>96</v>
      </c>
      <c r="J23" s="107"/>
      <c r="K23" s="106">
        <v>15</v>
      </c>
      <c r="L23" s="106">
        <v>124</v>
      </c>
      <c r="M23" s="107"/>
      <c r="N23" s="106">
        <v>0</v>
      </c>
      <c r="O23" s="106">
        <v>0</v>
      </c>
      <c r="P23" s="107"/>
      <c r="Q23" s="108">
        <f t="shared" si="3"/>
        <v>308</v>
      </c>
      <c r="R23" s="108">
        <f t="shared" si="3"/>
        <v>2530</v>
      </c>
    </row>
    <row r="24" spans="1:18" s="100" customFormat="1" x14ac:dyDescent="0.2">
      <c r="A24" s="110" t="s">
        <v>38</v>
      </c>
      <c r="B24" s="106">
        <v>22</v>
      </c>
      <c r="C24" s="106">
        <v>299</v>
      </c>
      <c r="D24" s="107"/>
      <c r="E24" s="106">
        <v>3</v>
      </c>
      <c r="F24" s="106">
        <v>37</v>
      </c>
      <c r="G24" s="107"/>
      <c r="H24" s="106">
        <v>0</v>
      </c>
      <c r="I24" s="106">
        <v>0</v>
      </c>
      <c r="J24" s="107"/>
      <c r="K24" s="106">
        <v>2</v>
      </c>
      <c r="L24" s="106">
        <v>7</v>
      </c>
      <c r="M24" s="107"/>
      <c r="N24" s="106">
        <v>0</v>
      </c>
      <c r="O24" s="106">
        <v>0</v>
      </c>
      <c r="P24" s="107"/>
      <c r="Q24" s="108">
        <f t="shared" si="3"/>
        <v>27</v>
      </c>
      <c r="R24" s="108">
        <f t="shared" si="3"/>
        <v>343</v>
      </c>
    </row>
    <row r="25" spans="1:18" s="100" customFormat="1" x14ac:dyDescent="0.2">
      <c r="A25" s="110" t="s">
        <v>39</v>
      </c>
      <c r="B25" s="106">
        <v>171</v>
      </c>
      <c r="C25" s="106">
        <v>1066</v>
      </c>
      <c r="D25" s="107"/>
      <c r="E25" s="106">
        <v>35</v>
      </c>
      <c r="F25" s="106">
        <v>274</v>
      </c>
      <c r="G25" s="107"/>
      <c r="H25" s="106">
        <v>14</v>
      </c>
      <c r="I25" s="106">
        <v>100</v>
      </c>
      <c r="J25" s="107"/>
      <c r="K25" s="106">
        <v>7</v>
      </c>
      <c r="L25" s="106">
        <v>91</v>
      </c>
      <c r="M25" s="107"/>
      <c r="N25" s="106">
        <v>0</v>
      </c>
      <c r="O25" s="106">
        <v>0</v>
      </c>
      <c r="P25" s="107"/>
      <c r="Q25" s="108">
        <f t="shared" si="3"/>
        <v>227</v>
      </c>
      <c r="R25" s="108">
        <f t="shared" si="3"/>
        <v>1531</v>
      </c>
    </row>
    <row r="26" spans="1:18" s="100" customFormat="1" x14ac:dyDescent="0.2">
      <c r="A26" s="110" t="s">
        <v>40</v>
      </c>
      <c r="B26" s="106">
        <v>27</v>
      </c>
      <c r="C26" s="106">
        <v>339</v>
      </c>
      <c r="D26" s="107"/>
      <c r="E26" s="106">
        <v>2</v>
      </c>
      <c r="F26" s="106">
        <v>30</v>
      </c>
      <c r="G26" s="107"/>
      <c r="H26" s="106">
        <v>0</v>
      </c>
      <c r="I26" s="106">
        <v>0</v>
      </c>
      <c r="J26" s="107"/>
      <c r="K26" s="106">
        <v>0</v>
      </c>
      <c r="L26" s="106">
        <v>2</v>
      </c>
      <c r="M26" s="107"/>
      <c r="N26" s="106">
        <v>0</v>
      </c>
      <c r="O26" s="106">
        <v>0</v>
      </c>
      <c r="P26" s="107"/>
      <c r="Q26" s="108">
        <f t="shared" si="3"/>
        <v>29</v>
      </c>
      <c r="R26" s="108">
        <f t="shared" si="3"/>
        <v>371</v>
      </c>
    </row>
    <row r="27" spans="1:18" s="100" customFormat="1" x14ac:dyDescent="0.2">
      <c r="A27" s="110" t="s">
        <v>41</v>
      </c>
      <c r="B27" s="106">
        <v>7</v>
      </c>
      <c r="C27" s="106">
        <v>55</v>
      </c>
      <c r="D27" s="107"/>
      <c r="E27" s="106">
        <v>0</v>
      </c>
      <c r="F27" s="106">
        <v>3</v>
      </c>
      <c r="G27" s="107"/>
      <c r="H27" s="106">
        <v>0</v>
      </c>
      <c r="I27" s="106">
        <v>0</v>
      </c>
      <c r="J27" s="107"/>
      <c r="K27" s="106">
        <v>0</v>
      </c>
      <c r="L27" s="106">
        <v>1</v>
      </c>
      <c r="M27" s="107"/>
      <c r="N27" s="106">
        <v>0</v>
      </c>
      <c r="O27" s="106">
        <v>0</v>
      </c>
      <c r="P27" s="107"/>
      <c r="Q27" s="108">
        <f t="shared" si="3"/>
        <v>7</v>
      </c>
      <c r="R27" s="108">
        <f t="shared" si="3"/>
        <v>59</v>
      </c>
    </row>
    <row r="28" spans="1:18" s="100" customFormat="1" x14ac:dyDescent="0.2">
      <c r="A28" s="110" t="s">
        <v>42</v>
      </c>
      <c r="B28" s="106">
        <v>1</v>
      </c>
      <c r="C28" s="106">
        <v>61</v>
      </c>
      <c r="D28" s="107"/>
      <c r="E28" s="106">
        <v>3</v>
      </c>
      <c r="F28" s="106">
        <v>12</v>
      </c>
      <c r="G28" s="107"/>
      <c r="H28" s="106">
        <v>0</v>
      </c>
      <c r="I28" s="106">
        <v>0</v>
      </c>
      <c r="J28" s="107"/>
      <c r="K28" s="106">
        <v>2</v>
      </c>
      <c r="L28" s="106">
        <v>16</v>
      </c>
      <c r="M28" s="107"/>
      <c r="N28" s="106">
        <v>0</v>
      </c>
      <c r="O28" s="106">
        <v>0</v>
      </c>
      <c r="P28" s="107"/>
      <c r="Q28" s="108">
        <f t="shared" si="3"/>
        <v>6</v>
      </c>
      <c r="R28" s="108">
        <f t="shared" si="3"/>
        <v>89</v>
      </c>
    </row>
    <row r="29" spans="1:18" s="100" customFormat="1" x14ac:dyDescent="0.2">
      <c r="A29" s="110" t="s">
        <v>43</v>
      </c>
      <c r="B29" s="106">
        <v>18</v>
      </c>
      <c r="C29" s="106">
        <v>226</v>
      </c>
      <c r="D29" s="107"/>
      <c r="E29" s="106">
        <v>2</v>
      </c>
      <c r="F29" s="106">
        <v>33</v>
      </c>
      <c r="G29" s="107"/>
      <c r="H29" s="106">
        <v>0</v>
      </c>
      <c r="I29" s="106">
        <v>0</v>
      </c>
      <c r="J29" s="107"/>
      <c r="K29" s="106">
        <v>5</v>
      </c>
      <c r="L29" s="106">
        <v>37</v>
      </c>
      <c r="M29" s="107"/>
      <c r="N29" s="106">
        <v>0</v>
      </c>
      <c r="O29" s="106">
        <v>0</v>
      </c>
      <c r="P29" s="107"/>
      <c r="Q29" s="108">
        <f t="shared" si="3"/>
        <v>25</v>
      </c>
      <c r="R29" s="108">
        <f t="shared" si="3"/>
        <v>296</v>
      </c>
    </row>
    <row r="30" spans="1:18" s="100" customFormat="1" x14ac:dyDescent="0.2">
      <c r="A30" s="110" t="s">
        <v>44</v>
      </c>
      <c r="B30" s="106">
        <v>11</v>
      </c>
      <c r="C30" s="106">
        <v>81</v>
      </c>
      <c r="D30" s="107"/>
      <c r="E30" s="106">
        <v>2</v>
      </c>
      <c r="F30" s="106">
        <v>9</v>
      </c>
      <c r="G30" s="107"/>
      <c r="H30" s="106">
        <v>0</v>
      </c>
      <c r="I30" s="106">
        <v>0</v>
      </c>
      <c r="J30" s="107"/>
      <c r="K30" s="106">
        <v>0</v>
      </c>
      <c r="L30" s="106">
        <v>3</v>
      </c>
      <c r="M30" s="107"/>
      <c r="N30" s="106">
        <v>0</v>
      </c>
      <c r="O30" s="106">
        <v>0</v>
      </c>
      <c r="P30" s="107"/>
      <c r="Q30" s="108">
        <f t="shared" si="3"/>
        <v>13</v>
      </c>
      <c r="R30" s="108">
        <f t="shared" si="3"/>
        <v>93</v>
      </c>
    </row>
    <row r="31" spans="1:18" s="100" customFormat="1" x14ac:dyDescent="0.2">
      <c r="A31" s="110" t="s">
        <v>45</v>
      </c>
      <c r="B31" s="106">
        <v>0</v>
      </c>
      <c r="C31" s="106">
        <v>0</v>
      </c>
      <c r="D31" s="107"/>
      <c r="E31" s="106">
        <v>0</v>
      </c>
      <c r="F31" s="106">
        <v>0</v>
      </c>
      <c r="G31" s="107"/>
      <c r="H31" s="106">
        <v>0</v>
      </c>
      <c r="I31" s="106">
        <v>0</v>
      </c>
      <c r="J31" s="107"/>
      <c r="K31" s="106">
        <v>0</v>
      </c>
      <c r="L31" s="106">
        <v>0</v>
      </c>
      <c r="M31" s="107"/>
      <c r="N31" s="106">
        <v>0</v>
      </c>
      <c r="O31" s="106">
        <v>0</v>
      </c>
      <c r="P31" s="107"/>
      <c r="Q31" s="108">
        <f t="shared" si="3"/>
        <v>0</v>
      </c>
      <c r="R31" s="108">
        <f t="shared" si="3"/>
        <v>0</v>
      </c>
    </row>
    <row r="32" spans="1:18" s="100" customFormat="1" x14ac:dyDescent="0.2">
      <c r="A32" s="110" t="s">
        <v>46</v>
      </c>
      <c r="B32" s="106">
        <v>18</v>
      </c>
      <c r="C32" s="106">
        <v>127</v>
      </c>
      <c r="D32" s="107"/>
      <c r="E32" s="106">
        <v>5</v>
      </c>
      <c r="F32" s="106">
        <v>20</v>
      </c>
      <c r="G32" s="107"/>
      <c r="H32" s="106">
        <v>0</v>
      </c>
      <c r="I32" s="106">
        <v>0</v>
      </c>
      <c r="J32" s="107"/>
      <c r="K32" s="106">
        <v>0</v>
      </c>
      <c r="L32" s="106">
        <v>7</v>
      </c>
      <c r="M32" s="107"/>
      <c r="N32" s="106">
        <v>0</v>
      </c>
      <c r="O32" s="106">
        <v>0</v>
      </c>
      <c r="P32" s="107"/>
      <c r="Q32" s="108">
        <f t="shared" si="3"/>
        <v>23</v>
      </c>
      <c r="R32" s="108">
        <f t="shared" si="3"/>
        <v>154</v>
      </c>
    </row>
    <row r="33" spans="1:19" s="100" customFormat="1" x14ac:dyDescent="0.2">
      <c r="A33" s="110" t="s">
        <v>47</v>
      </c>
      <c r="B33" s="106">
        <v>6</v>
      </c>
      <c r="C33" s="106">
        <v>53</v>
      </c>
      <c r="D33" s="107"/>
      <c r="E33" s="106">
        <v>0</v>
      </c>
      <c r="F33" s="106">
        <v>9</v>
      </c>
      <c r="G33" s="107"/>
      <c r="H33" s="106">
        <v>0</v>
      </c>
      <c r="I33" s="106">
        <v>0</v>
      </c>
      <c r="J33" s="107"/>
      <c r="K33" s="106">
        <v>0</v>
      </c>
      <c r="L33" s="106">
        <v>0</v>
      </c>
      <c r="M33" s="107"/>
      <c r="N33" s="106">
        <v>0</v>
      </c>
      <c r="O33" s="106">
        <v>0</v>
      </c>
      <c r="P33" s="107"/>
      <c r="Q33" s="108">
        <f t="shared" si="3"/>
        <v>6</v>
      </c>
      <c r="R33" s="108">
        <f t="shared" si="3"/>
        <v>62</v>
      </c>
    </row>
    <row r="34" spans="1:19" s="100" customFormat="1" x14ac:dyDescent="0.2">
      <c r="B34" s="107"/>
      <c r="C34" s="107"/>
      <c r="D34" s="107"/>
      <c r="E34" s="107"/>
      <c r="F34" s="106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</row>
    <row r="35" spans="1:19" s="100" customFormat="1" x14ac:dyDescent="0.2">
      <c r="A35" s="111" t="s">
        <v>123</v>
      </c>
      <c r="B35" s="108">
        <f>SUM(B8:B33)</f>
        <v>7802</v>
      </c>
      <c r="C35" s="108">
        <f>SUM(C8:C33)</f>
        <v>65653</v>
      </c>
      <c r="D35" s="107"/>
      <c r="E35" s="108">
        <f>SUM(E8:E33)</f>
        <v>1089</v>
      </c>
      <c r="F35" s="108">
        <f>SUM(F8:F33)</f>
        <v>9897</v>
      </c>
      <c r="G35" s="107"/>
      <c r="H35" s="108">
        <f>SUM(H8:H33)</f>
        <v>172</v>
      </c>
      <c r="I35" s="108">
        <f>SUM(I8:I33)</f>
        <v>1156</v>
      </c>
      <c r="J35" s="107"/>
      <c r="K35" s="108">
        <f>SUM(K8:K33)</f>
        <v>346</v>
      </c>
      <c r="L35" s="108">
        <f>SUM(L8:L33)</f>
        <v>3203</v>
      </c>
      <c r="M35" s="107"/>
      <c r="N35" s="108">
        <f>SUM(N8:N33)</f>
        <v>1</v>
      </c>
      <c r="O35" s="108">
        <f>SUM(O8:O33)</f>
        <v>8</v>
      </c>
      <c r="P35" s="107"/>
      <c r="Q35" s="108">
        <f>SUM(Q8:Q33)</f>
        <v>9410</v>
      </c>
      <c r="R35" s="108">
        <f>SUM(R8:R33)</f>
        <v>79917</v>
      </c>
      <c r="S35" s="107"/>
    </row>
  </sheetData>
  <mergeCells count="10">
    <mergeCell ref="A1:R1"/>
    <mergeCell ref="A2:R2"/>
    <mergeCell ref="A3:R3"/>
    <mergeCell ref="A5:A6"/>
    <mergeCell ref="B5:C5"/>
    <mergeCell ref="E5:F5"/>
    <mergeCell ref="H5:I5"/>
    <mergeCell ref="K5:L5"/>
    <mergeCell ref="N5:O5"/>
    <mergeCell ref="Q5:R5"/>
  </mergeCells>
  <pageMargins left="0.25" right="0.25" top="0.48" bottom="0.74803149606299213" header="0.31496062992125984" footer="0.31496062992125984"/>
  <pageSetup scale="6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69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866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152</v>
      </c>
      <c r="I12" s="30" t="s">
        <v>19</v>
      </c>
      <c r="J12" s="31">
        <v>12</v>
      </c>
      <c r="K12" s="32">
        <v>12</v>
      </c>
      <c r="L12" s="32">
        <v>11</v>
      </c>
      <c r="M12" s="33">
        <v>0.91666666666666663</v>
      </c>
      <c r="N12" s="34">
        <v>165</v>
      </c>
      <c r="O12" s="34">
        <v>172</v>
      </c>
      <c r="P12" s="34">
        <v>168</v>
      </c>
      <c r="Q12" s="33">
        <v>0.97674418604651159</v>
      </c>
      <c r="R12" s="35">
        <v>175</v>
      </c>
      <c r="S12" s="35">
        <v>286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11</v>
      </c>
      <c r="K13" s="32">
        <v>13</v>
      </c>
      <c r="L13" s="32">
        <v>11</v>
      </c>
      <c r="M13" s="33">
        <v>0.84615384615384615</v>
      </c>
      <c r="N13" s="34">
        <v>151</v>
      </c>
      <c r="O13" s="32">
        <v>172</v>
      </c>
      <c r="P13" s="32">
        <v>156</v>
      </c>
      <c r="Q13" s="33">
        <v>0.90697674418604646</v>
      </c>
      <c r="R13" s="35">
        <v>127</v>
      </c>
      <c r="S13" s="35">
        <v>229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947</v>
      </c>
      <c r="I14" s="30" t="s">
        <v>22</v>
      </c>
      <c r="J14" s="31">
        <v>10</v>
      </c>
      <c r="K14" s="32">
        <v>13</v>
      </c>
      <c r="L14" s="32">
        <v>12</v>
      </c>
      <c r="M14" s="33">
        <v>0.92307692307692313</v>
      </c>
      <c r="N14" s="34">
        <v>133</v>
      </c>
      <c r="O14" s="32">
        <v>158</v>
      </c>
      <c r="P14" s="32">
        <v>143</v>
      </c>
      <c r="Q14" s="33">
        <v>0.90506329113924056</v>
      </c>
      <c r="R14" s="35">
        <v>81</v>
      </c>
      <c r="S14" s="35">
        <v>177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13</v>
      </c>
      <c r="K16" s="32">
        <v>15</v>
      </c>
      <c r="L16" s="32">
        <v>11</v>
      </c>
      <c r="M16" s="33">
        <v>0.73333333333333328</v>
      </c>
      <c r="N16" s="34">
        <v>150</v>
      </c>
      <c r="O16" s="32">
        <v>181</v>
      </c>
      <c r="P16" s="32">
        <v>143</v>
      </c>
      <c r="Q16" s="33">
        <v>0.79005524861878451</v>
      </c>
      <c r="R16" s="35">
        <v>108</v>
      </c>
      <c r="S16" s="35">
        <v>225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876</v>
      </c>
      <c r="I17" s="30" t="s">
        <v>26</v>
      </c>
      <c r="J17" s="31">
        <v>11</v>
      </c>
      <c r="K17" s="32">
        <v>14</v>
      </c>
      <c r="L17" s="32">
        <v>9</v>
      </c>
      <c r="M17" s="33">
        <v>0.6428571428571429</v>
      </c>
      <c r="N17" s="34">
        <v>140</v>
      </c>
      <c r="O17" s="32">
        <v>180</v>
      </c>
      <c r="P17" s="32">
        <v>130</v>
      </c>
      <c r="Q17" s="33">
        <v>0.72222222222222221</v>
      </c>
      <c r="R17" s="35">
        <v>77</v>
      </c>
      <c r="S17" s="35">
        <v>176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15</v>
      </c>
      <c r="K18" s="32">
        <v>18</v>
      </c>
      <c r="L18" s="32">
        <v>14</v>
      </c>
      <c r="M18" s="33">
        <v>0.77777777777777779</v>
      </c>
      <c r="N18" s="34">
        <v>138</v>
      </c>
      <c r="O18" s="32">
        <v>182</v>
      </c>
      <c r="P18" s="32">
        <v>134</v>
      </c>
      <c r="Q18" s="33">
        <v>0.73626373626373631</v>
      </c>
      <c r="R18" s="35">
        <v>59</v>
      </c>
      <c r="S18" s="35">
        <v>157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7</v>
      </c>
      <c r="K19" s="32">
        <v>19</v>
      </c>
      <c r="L19" s="32">
        <v>15</v>
      </c>
      <c r="M19" s="33">
        <v>0.78947368421052633</v>
      </c>
      <c r="N19" s="34">
        <v>108</v>
      </c>
      <c r="O19" s="32">
        <v>177</v>
      </c>
      <c r="P19" s="32">
        <v>117</v>
      </c>
      <c r="Q19" s="33">
        <v>0.66101694915254239</v>
      </c>
      <c r="R19" s="35">
        <v>59</v>
      </c>
      <c r="S19" s="35">
        <v>118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14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79</v>
      </c>
      <c r="I21" s="30" t="s">
        <v>31</v>
      </c>
      <c r="J21" s="31">
        <v>13</v>
      </c>
      <c r="K21" s="32">
        <v>15</v>
      </c>
      <c r="L21" s="32">
        <v>14</v>
      </c>
      <c r="M21" s="33">
        <v>0.93333333333333335</v>
      </c>
      <c r="N21" s="34">
        <v>110</v>
      </c>
      <c r="O21" s="32">
        <v>126</v>
      </c>
      <c r="P21" s="32">
        <v>112</v>
      </c>
      <c r="Q21" s="33">
        <v>0.88888888888888884</v>
      </c>
      <c r="R21" s="35">
        <v>115</v>
      </c>
      <c r="S21" s="35">
        <v>208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10</v>
      </c>
      <c r="K22" s="32">
        <v>19</v>
      </c>
      <c r="L22" s="32">
        <v>14</v>
      </c>
      <c r="M22" s="33">
        <v>0.73684210526315785</v>
      </c>
      <c r="N22" s="34">
        <v>100</v>
      </c>
      <c r="O22" s="32">
        <v>127</v>
      </c>
      <c r="P22" s="32">
        <v>96</v>
      </c>
      <c r="Q22" s="33">
        <v>0.75590551181102361</v>
      </c>
      <c r="R22" s="35">
        <v>62</v>
      </c>
      <c r="S22" s="35">
        <v>152</v>
      </c>
    </row>
    <row r="23" spans="1:19" x14ac:dyDescent="0.15">
      <c r="I23" s="30" t="s">
        <v>33</v>
      </c>
      <c r="J23" s="31">
        <v>14</v>
      </c>
      <c r="K23" s="32">
        <v>21</v>
      </c>
      <c r="L23" s="32">
        <v>12</v>
      </c>
      <c r="M23" s="33">
        <v>0.5714285714285714</v>
      </c>
      <c r="N23" s="34">
        <v>96</v>
      </c>
      <c r="O23" s="32">
        <v>132</v>
      </c>
      <c r="P23" s="32">
        <v>94</v>
      </c>
      <c r="Q23" s="33">
        <v>0.71212121212121215</v>
      </c>
      <c r="R23" s="35">
        <v>79</v>
      </c>
      <c r="S23" s="35">
        <v>164</v>
      </c>
    </row>
    <row r="24" spans="1:19" x14ac:dyDescent="0.15">
      <c r="I24" s="30" t="s">
        <v>34</v>
      </c>
      <c r="J24" s="31">
        <v>19</v>
      </c>
      <c r="K24" s="32">
        <v>21</v>
      </c>
      <c r="L24" s="32">
        <v>20</v>
      </c>
      <c r="M24" s="33">
        <v>0.95238095238095233</v>
      </c>
      <c r="N24" s="34">
        <v>84</v>
      </c>
      <c r="O24" s="32">
        <v>104</v>
      </c>
      <c r="P24" s="32">
        <v>87</v>
      </c>
      <c r="Q24" s="33">
        <v>0.83653846153846156</v>
      </c>
      <c r="R24" s="35">
        <v>44</v>
      </c>
      <c r="S24" s="35">
        <v>114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8</v>
      </c>
      <c r="K26" s="32">
        <v>8</v>
      </c>
      <c r="L26" s="32">
        <v>8</v>
      </c>
      <c r="M26" s="33">
        <v>1</v>
      </c>
      <c r="N26" s="34">
        <v>31</v>
      </c>
      <c r="O26" s="32">
        <v>31</v>
      </c>
      <c r="P26" s="32">
        <v>29</v>
      </c>
      <c r="Q26" s="33">
        <v>0.93548387096774188</v>
      </c>
      <c r="R26" s="35">
        <v>25</v>
      </c>
      <c r="S26" s="35">
        <v>40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1</v>
      </c>
      <c r="K27" s="32">
        <v>3</v>
      </c>
      <c r="L27" s="32">
        <v>3</v>
      </c>
      <c r="M27" s="33">
        <v>1</v>
      </c>
      <c r="N27" s="34">
        <v>25</v>
      </c>
      <c r="O27" s="32">
        <v>33</v>
      </c>
      <c r="P27" s="32">
        <v>28</v>
      </c>
      <c r="Q27" s="33">
        <v>0.84848484848484851</v>
      </c>
      <c r="R27" s="35">
        <v>13</v>
      </c>
      <c r="S27" s="35">
        <v>39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1</v>
      </c>
      <c r="L28" s="32">
        <v>1</v>
      </c>
      <c r="M28" s="33">
        <v>1</v>
      </c>
      <c r="N28" s="34">
        <v>1</v>
      </c>
      <c r="O28" s="32">
        <v>2</v>
      </c>
      <c r="P28" s="32">
        <v>1</v>
      </c>
      <c r="Q28" s="33">
        <v>0.5</v>
      </c>
      <c r="R28" s="35">
        <v>4</v>
      </c>
      <c r="S28" s="35">
        <v>4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4</v>
      </c>
      <c r="K29" s="32">
        <v>3</v>
      </c>
      <c r="L29" s="32">
        <v>3</v>
      </c>
      <c r="M29" s="33">
        <v>1</v>
      </c>
      <c r="N29" s="34">
        <v>20</v>
      </c>
      <c r="O29" s="32">
        <v>23</v>
      </c>
      <c r="P29" s="32">
        <v>19</v>
      </c>
      <c r="Q29" s="33">
        <v>0.82608695652173914</v>
      </c>
      <c r="R29" s="35">
        <v>10</v>
      </c>
      <c r="S29" s="35">
        <v>21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1</v>
      </c>
      <c r="K30" s="32">
        <v>2</v>
      </c>
      <c r="L30" s="32">
        <v>1</v>
      </c>
      <c r="M30" s="33">
        <v>0.5</v>
      </c>
      <c r="N30" s="34">
        <v>14</v>
      </c>
      <c r="O30" s="32">
        <v>21</v>
      </c>
      <c r="P30" s="32">
        <v>12</v>
      </c>
      <c r="Q30" s="33">
        <v>0.5714285714285714</v>
      </c>
      <c r="R30" s="35">
        <v>10</v>
      </c>
      <c r="S30" s="35">
        <v>11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2</v>
      </c>
      <c r="K31" s="32">
        <v>2</v>
      </c>
      <c r="L31" s="32">
        <v>0</v>
      </c>
      <c r="M31" s="33">
        <v>0</v>
      </c>
      <c r="N31" s="34">
        <v>3</v>
      </c>
      <c r="O31" s="32">
        <v>4</v>
      </c>
      <c r="P31" s="32">
        <v>1</v>
      </c>
      <c r="Q31" s="33">
        <v>0.25</v>
      </c>
      <c r="R31" s="35">
        <v>3</v>
      </c>
      <c r="S31" s="35">
        <v>3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1</v>
      </c>
      <c r="O32" s="32">
        <v>1</v>
      </c>
      <c r="P32" s="32">
        <v>1</v>
      </c>
      <c r="Q32" s="33">
        <v>1</v>
      </c>
      <c r="R32" s="35">
        <v>1</v>
      </c>
      <c r="S32" s="35">
        <v>1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0</v>
      </c>
      <c r="L33" s="32">
        <v>0</v>
      </c>
      <c r="M33" s="33" t="s">
        <v>87</v>
      </c>
      <c r="N33" s="34">
        <v>3</v>
      </c>
      <c r="O33" s="32">
        <v>5</v>
      </c>
      <c r="P33" s="32">
        <v>4</v>
      </c>
      <c r="Q33" s="33">
        <v>0.8</v>
      </c>
      <c r="R33" s="35">
        <v>5</v>
      </c>
      <c r="S33" s="35">
        <v>3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1</v>
      </c>
      <c r="K34" s="32">
        <v>1</v>
      </c>
      <c r="L34" s="32">
        <v>1</v>
      </c>
      <c r="M34" s="33">
        <v>1</v>
      </c>
      <c r="N34" s="34">
        <v>3</v>
      </c>
      <c r="O34" s="32">
        <v>3</v>
      </c>
      <c r="P34" s="32">
        <v>3</v>
      </c>
      <c r="Q34" s="33">
        <v>1</v>
      </c>
      <c r="R34" s="35">
        <v>0</v>
      </c>
      <c r="S34" s="35">
        <v>2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0</v>
      </c>
      <c r="O36" s="32">
        <v>0</v>
      </c>
      <c r="P36" s="32">
        <v>0</v>
      </c>
      <c r="Q36" s="33" t="s">
        <v>87</v>
      </c>
      <c r="R36" s="35">
        <v>4</v>
      </c>
      <c r="S36" s="35">
        <v>2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0</v>
      </c>
      <c r="S37" s="35">
        <v>1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152</v>
      </c>
      <c r="K39" s="61">
        <v>200</v>
      </c>
      <c r="L39" s="61">
        <v>160</v>
      </c>
      <c r="M39" s="62">
        <v>0.8</v>
      </c>
      <c r="N39" s="61">
        <v>1476</v>
      </c>
      <c r="O39" s="61">
        <v>1834</v>
      </c>
      <c r="P39" s="61">
        <v>1478</v>
      </c>
      <c r="Q39" s="62">
        <v>0.80588876772082874</v>
      </c>
      <c r="R39" s="63">
        <v>1061</v>
      </c>
      <c r="S39" s="63">
        <v>2133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4</v>
      </c>
      <c r="L41" s="32">
        <v>3</v>
      </c>
      <c r="M41" s="33">
        <v>0.75</v>
      </c>
      <c r="N41" s="45"/>
      <c r="O41" s="31">
        <v>31</v>
      </c>
      <c r="P41" s="32">
        <v>25</v>
      </c>
      <c r="Q41" s="33">
        <v>0.80645161290322576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14:E14"/>
    <mergeCell ref="A17:E17"/>
    <mergeCell ref="A20:E20"/>
    <mergeCell ref="A10:E10"/>
    <mergeCell ref="A12:E12"/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70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1297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232</v>
      </c>
      <c r="I12" s="30" t="s">
        <v>19</v>
      </c>
      <c r="J12" s="31">
        <v>17</v>
      </c>
      <c r="K12" s="32">
        <v>17</v>
      </c>
      <c r="L12" s="32">
        <v>15</v>
      </c>
      <c r="M12" s="33">
        <v>0.88235294117647056</v>
      </c>
      <c r="N12" s="34">
        <v>168</v>
      </c>
      <c r="O12" s="34">
        <v>187</v>
      </c>
      <c r="P12" s="34">
        <v>179</v>
      </c>
      <c r="Q12" s="33">
        <v>0.95721925133689845</v>
      </c>
      <c r="R12" s="35">
        <v>259</v>
      </c>
      <c r="S12" s="35">
        <v>471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21</v>
      </c>
      <c r="K13" s="32">
        <v>27</v>
      </c>
      <c r="L13" s="32">
        <v>21</v>
      </c>
      <c r="M13" s="33">
        <v>0.77777777777777779</v>
      </c>
      <c r="N13" s="34">
        <v>136</v>
      </c>
      <c r="O13" s="32">
        <v>175</v>
      </c>
      <c r="P13" s="32">
        <v>129</v>
      </c>
      <c r="Q13" s="33">
        <v>0.7371428571428571</v>
      </c>
      <c r="R13" s="35">
        <v>156</v>
      </c>
      <c r="S13" s="35">
        <v>274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1555</v>
      </c>
      <c r="I14" s="30" t="s">
        <v>22</v>
      </c>
      <c r="J14" s="31">
        <v>19</v>
      </c>
      <c r="K14" s="32">
        <v>20</v>
      </c>
      <c r="L14" s="32">
        <v>17</v>
      </c>
      <c r="M14" s="33">
        <v>0.85</v>
      </c>
      <c r="N14" s="34">
        <v>152</v>
      </c>
      <c r="O14" s="32">
        <v>171</v>
      </c>
      <c r="P14" s="32">
        <v>148</v>
      </c>
      <c r="Q14" s="33">
        <v>0.86549707602339176</v>
      </c>
      <c r="R14" s="35">
        <v>105</v>
      </c>
      <c r="S14" s="35">
        <v>238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17</v>
      </c>
      <c r="K16" s="32">
        <v>25</v>
      </c>
      <c r="L16" s="32">
        <v>21</v>
      </c>
      <c r="M16" s="33">
        <v>0.84</v>
      </c>
      <c r="N16" s="34">
        <v>214</v>
      </c>
      <c r="O16" s="32">
        <v>266</v>
      </c>
      <c r="P16" s="32">
        <v>218</v>
      </c>
      <c r="Q16" s="33">
        <v>0.81954887218045114</v>
      </c>
      <c r="R16" s="35">
        <v>150</v>
      </c>
      <c r="S16" s="35">
        <v>346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1325</v>
      </c>
      <c r="I17" s="30" t="s">
        <v>26</v>
      </c>
      <c r="J17" s="31">
        <v>25</v>
      </c>
      <c r="K17" s="32">
        <v>37</v>
      </c>
      <c r="L17" s="32">
        <v>23</v>
      </c>
      <c r="M17" s="33">
        <v>0.6216216216216216</v>
      </c>
      <c r="N17" s="34">
        <v>241</v>
      </c>
      <c r="O17" s="32">
        <v>353</v>
      </c>
      <c r="P17" s="32">
        <v>242</v>
      </c>
      <c r="Q17" s="33">
        <v>0.68555240793201133</v>
      </c>
      <c r="R17" s="35">
        <v>120</v>
      </c>
      <c r="S17" s="35">
        <v>336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17</v>
      </c>
      <c r="K18" s="32">
        <v>21</v>
      </c>
      <c r="L18" s="32">
        <v>19</v>
      </c>
      <c r="M18" s="33">
        <v>0.90476190476190477</v>
      </c>
      <c r="N18" s="34">
        <v>206</v>
      </c>
      <c r="O18" s="32">
        <v>279</v>
      </c>
      <c r="P18" s="32">
        <v>202</v>
      </c>
      <c r="Q18" s="33">
        <v>0.72401433691756267</v>
      </c>
      <c r="R18" s="35">
        <v>111</v>
      </c>
      <c r="S18" s="35">
        <v>287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20</v>
      </c>
      <c r="K19" s="32">
        <v>43</v>
      </c>
      <c r="L19" s="32">
        <v>19</v>
      </c>
      <c r="M19" s="33">
        <v>0.44186046511627908</v>
      </c>
      <c r="N19" s="34">
        <v>205</v>
      </c>
      <c r="O19" s="32">
        <v>364</v>
      </c>
      <c r="P19" s="32">
        <v>189</v>
      </c>
      <c r="Q19" s="33">
        <v>0.51923076923076927</v>
      </c>
      <c r="R19" s="35">
        <v>133</v>
      </c>
      <c r="S19" s="35">
        <v>297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32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222</v>
      </c>
      <c r="I21" s="30" t="s">
        <v>31</v>
      </c>
      <c r="J21" s="31">
        <v>28</v>
      </c>
      <c r="K21" s="32">
        <v>32</v>
      </c>
      <c r="L21" s="32">
        <v>27</v>
      </c>
      <c r="M21" s="33">
        <v>0.84375</v>
      </c>
      <c r="N21" s="34">
        <v>258</v>
      </c>
      <c r="O21" s="32">
        <v>299</v>
      </c>
      <c r="P21" s="32">
        <v>259</v>
      </c>
      <c r="Q21" s="33">
        <v>0.86622073578595316</v>
      </c>
      <c r="R21" s="35">
        <v>165</v>
      </c>
      <c r="S21" s="35">
        <v>429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30</v>
      </c>
      <c r="K22" s="32">
        <v>49</v>
      </c>
      <c r="L22" s="32">
        <v>32</v>
      </c>
      <c r="M22" s="33">
        <v>0.65306122448979587</v>
      </c>
      <c r="N22" s="34">
        <v>266</v>
      </c>
      <c r="O22" s="32">
        <v>392</v>
      </c>
      <c r="P22" s="32">
        <v>264</v>
      </c>
      <c r="Q22" s="33">
        <v>0.67346938775510201</v>
      </c>
      <c r="R22" s="35">
        <v>132</v>
      </c>
      <c r="S22" s="35">
        <v>370</v>
      </c>
    </row>
    <row r="23" spans="1:19" x14ac:dyDescent="0.15">
      <c r="I23" s="30" t="s">
        <v>33</v>
      </c>
      <c r="J23" s="31">
        <v>35</v>
      </c>
      <c r="K23" s="32">
        <v>54</v>
      </c>
      <c r="L23" s="32">
        <v>35</v>
      </c>
      <c r="M23" s="33">
        <v>0.64814814814814814</v>
      </c>
      <c r="N23" s="34">
        <v>252</v>
      </c>
      <c r="O23" s="32">
        <v>380</v>
      </c>
      <c r="P23" s="32">
        <v>245</v>
      </c>
      <c r="Q23" s="33">
        <v>0.64473684210526316</v>
      </c>
      <c r="R23" s="35">
        <v>121</v>
      </c>
      <c r="S23" s="35">
        <v>335</v>
      </c>
    </row>
    <row r="24" spans="1:19" x14ac:dyDescent="0.15">
      <c r="I24" s="30" t="s">
        <v>34</v>
      </c>
      <c r="J24" s="31">
        <v>28</v>
      </c>
      <c r="K24" s="32">
        <v>38</v>
      </c>
      <c r="L24" s="32">
        <v>33</v>
      </c>
      <c r="M24" s="33">
        <v>0.86842105263157898</v>
      </c>
      <c r="N24" s="34">
        <v>245</v>
      </c>
      <c r="O24" s="32">
        <v>296</v>
      </c>
      <c r="P24" s="32">
        <v>244</v>
      </c>
      <c r="Q24" s="33">
        <v>0.82432432432432434</v>
      </c>
      <c r="R24" s="35">
        <v>85</v>
      </c>
      <c r="S24" s="35">
        <v>298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8</v>
      </c>
      <c r="K26" s="32">
        <v>8</v>
      </c>
      <c r="L26" s="32">
        <v>7</v>
      </c>
      <c r="M26" s="33">
        <v>0.875</v>
      </c>
      <c r="N26" s="34">
        <v>54</v>
      </c>
      <c r="O26" s="32">
        <v>62</v>
      </c>
      <c r="P26" s="32">
        <v>56</v>
      </c>
      <c r="Q26" s="33">
        <v>0.90322580645161288</v>
      </c>
      <c r="R26" s="35">
        <v>28</v>
      </c>
      <c r="S26" s="35">
        <v>77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11</v>
      </c>
      <c r="K27" s="32">
        <v>15</v>
      </c>
      <c r="L27" s="32">
        <v>10</v>
      </c>
      <c r="M27" s="33">
        <v>0.66666666666666663</v>
      </c>
      <c r="N27" s="34">
        <v>84</v>
      </c>
      <c r="O27" s="32">
        <v>105</v>
      </c>
      <c r="P27" s="32">
        <v>76</v>
      </c>
      <c r="Q27" s="33">
        <v>0.72380952380952379</v>
      </c>
      <c r="R27" s="35">
        <v>36</v>
      </c>
      <c r="S27" s="35">
        <v>105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2</v>
      </c>
      <c r="K28" s="32">
        <v>2</v>
      </c>
      <c r="L28" s="32">
        <v>1</v>
      </c>
      <c r="M28" s="33">
        <v>0.5</v>
      </c>
      <c r="N28" s="34">
        <v>9</v>
      </c>
      <c r="O28" s="32">
        <v>9</v>
      </c>
      <c r="P28" s="32">
        <v>8</v>
      </c>
      <c r="Q28" s="33">
        <v>0.88888888888888884</v>
      </c>
      <c r="R28" s="35">
        <v>3</v>
      </c>
      <c r="S28" s="35">
        <v>13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7</v>
      </c>
      <c r="K29" s="32">
        <v>9</v>
      </c>
      <c r="L29" s="32">
        <v>8</v>
      </c>
      <c r="M29" s="33">
        <v>0.88888888888888884</v>
      </c>
      <c r="N29" s="34">
        <v>64</v>
      </c>
      <c r="O29" s="32">
        <v>69</v>
      </c>
      <c r="P29" s="32">
        <v>63</v>
      </c>
      <c r="Q29" s="33">
        <v>0.91304347826086951</v>
      </c>
      <c r="R29" s="35">
        <v>28</v>
      </c>
      <c r="S29" s="35">
        <v>100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0</v>
      </c>
      <c r="L30" s="32">
        <v>0</v>
      </c>
      <c r="M30" s="33" t="s">
        <v>87</v>
      </c>
      <c r="N30" s="34">
        <v>3</v>
      </c>
      <c r="O30" s="32">
        <v>4</v>
      </c>
      <c r="P30" s="32">
        <v>3</v>
      </c>
      <c r="Q30" s="33">
        <v>0.75</v>
      </c>
      <c r="R30" s="35">
        <v>1</v>
      </c>
      <c r="S30" s="35">
        <v>5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3</v>
      </c>
      <c r="O31" s="32">
        <v>4</v>
      </c>
      <c r="P31" s="32">
        <v>3</v>
      </c>
      <c r="Q31" s="33">
        <v>0.75</v>
      </c>
      <c r="R31" s="35">
        <v>0</v>
      </c>
      <c r="S31" s="35">
        <v>10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2</v>
      </c>
      <c r="K32" s="32">
        <v>2</v>
      </c>
      <c r="L32" s="32">
        <v>2</v>
      </c>
      <c r="M32" s="33">
        <v>1</v>
      </c>
      <c r="N32" s="34">
        <v>19</v>
      </c>
      <c r="O32" s="32">
        <v>23</v>
      </c>
      <c r="P32" s="32">
        <v>18</v>
      </c>
      <c r="Q32" s="33">
        <v>0.78260869565217395</v>
      </c>
      <c r="R32" s="35">
        <v>5</v>
      </c>
      <c r="S32" s="35">
        <v>28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0</v>
      </c>
      <c r="L33" s="32">
        <v>0</v>
      </c>
      <c r="M33" s="33" t="s">
        <v>87</v>
      </c>
      <c r="N33" s="34">
        <v>4</v>
      </c>
      <c r="O33" s="32">
        <v>4</v>
      </c>
      <c r="P33" s="32">
        <v>4</v>
      </c>
      <c r="Q33" s="33">
        <v>1</v>
      </c>
      <c r="R33" s="35">
        <v>3</v>
      </c>
      <c r="S33" s="35">
        <v>25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1</v>
      </c>
      <c r="O34" s="32">
        <v>1</v>
      </c>
      <c r="P34" s="32">
        <v>1</v>
      </c>
      <c r="Q34" s="33">
        <v>1</v>
      </c>
      <c r="R34" s="35">
        <v>2</v>
      </c>
      <c r="S34" s="35">
        <v>5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3</v>
      </c>
      <c r="K36" s="32">
        <v>4</v>
      </c>
      <c r="L36" s="32">
        <v>1</v>
      </c>
      <c r="M36" s="33">
        <v>0.25</v>
      </c>
      <c r="N36" s="34">
        <v>12</v>
      </c>
      <c r="O36" s="32">
        <v>21</v>
      </c>
      <c r="P36" s="32">
        <v>9</v>
      </c>
      <c r="Q36" s="33">
        <v>0.42857142857142855</v>
      </c>
      <c r="R36" s="35">
        <v>9</v>
      </c>
      <c r="S36" s="35">
        <v>32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1</v>
      </c>
      <c r="L37" s="32">
        <v>1</v>
      </c>
      <c r="M37" s="33">
        <v>1</v>
      </c>
      <c r="N37" s="34">
        <v>3</v>
      </c>
      <c r="O37" s="32">
        <v>5</v>
      </c>
      <c r="P37" s="32">
        <v>3</v>
      </c>
      <c r="Q37" s="33">
        <v>0.6</v>
      </c>
      <c r="R37" s="35">
        <v>5</v>
      </c>
      <c r="S37" s="35">
        <v>33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290</v>
      </c>
      <c r="K39" s="61">
        <v>404</v>
      </c>
      <c r="L39" s="61">
        <v>292</v>
      </c>
      <c r="M39" s="62">
        <v>0.72277227722772275</v>
      </c>
      <c r="N39" s="61">
        <v>2599</v>
      </c>
      <c r="O39" s="61">
        <v>3469</v>
      </c>
      <c r="P39" s="61">
        <v>2563</v>
      </c>
      <c r="Q39" s="62">
        <v>0.73882963390025946</v>
      </c>
      <c r="R39" s="63">
        <v>1657</v>
      </c>
      <c r="S39" s="63">
        <v>4114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17</v>
      </c>
      <c r="L41" s="32">
        <v>16</v>
      </c>
      <c r="M41" s="33">
        <v>0.94117647058823528</v>
      </c>
      <c r="N41" s="45"/>
      <c r="O41" s="31">
        <v>93</v>
      </c>
      <c r="P41" s="32">
        <v>81</v>
      </c>
      <c r="Q41" s="33">
        <v>0.87096774193548387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14:E14"/>
    <mergeCell ref="A17:E17"/>
    <mergeCell ref="A20:E20"/>
    <mergeCell ref="A10:E10"/>
    <mergeCell ref="A12:E12"/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71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428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103</v>
      </c>
      <c r="I12" s="30" t="s">
        <v>19</v>
      </c>
      <c r="J12" s="31">
        <v>4</v>
      </c>
      <c r="K12" s="32">
        <v>4</v>
      </c>
      <c r="L12" s="32">
        <v>4</v>
      </c>
      <c r="M12" s="33">
        <v>1</v>
      </c>
      <c r="N12" s="34">
        <v>54</v>
      </c>
      <c r="O12" s="34">
        <v>44</v>
      </c>
      <c r="P12" s="34">
        <v>42</v>
      </c>
      <c r="Q12" s="33">
        <v>0.95454545454545459</v>
      </c>
      <c r="R12" s="35">
        <v>77</v>
      </c>
      <c r="S12" s="35">
        <v>128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5</v>
      </c>
      <c r="K13" s="32">
        <v>7</v>
      </c>
      <c r="L13" s="32">
        <v>7</v>
      </c>
      <c r="M13" s="33">
        <v>1</v>
      </c>
      <c r="N13" s="34">
        <v>40</v>
      </c>
      <c r="O13" s="32">
        <v>48</v>
      </c>
      <c r="P13" s="32">
        <v>42</v>
      </c>
      <c r="Q13" s="33">
        <v>0.875</v>
      </c>
      <c r="R13" s="35">
        <v>19</v>
      </c>
      <c r="S13" s="35">
        <v>63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595</v>
      </c>
      <c r="I14" s="30" t="s">
        <v>22</v>
      </c>
      <c r="J14" s="31">
        <v>3</v>
      </c>
      <c r="K14" s="32">
        <v>3</v>
      </c>
      <c r="L14" s="32">
        <v>3</v>
      </c>
      <c r="M14" s="33">
        <v>1</v>
      </c>
      <c r="N14" s="34">
        <v>37</v>
      </c>
      <c r="O14" s="32">
        <v>41</v>
      </c>
      <c r="P14" s="32">
        <v>38</v>
      </c>
      <c r="Q14" s="33">
        <v>0.92682926829268297</v>
      </c>
      <c r="R14" s="35">
        <v>16</v>
      </c>
      <c r="S14" s="35">
        <v>54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17</v>
      </c>
      <c r="K16" s="32">
        <v>22</v>
      </c>
      <c r="L16" s="32">
        <v>20</v>
      </c>
      <c r="M16" s="33">
        <v>0.90909090909090906</v>
      </c>
      <c r="N16" s="34">
        <v>125</v>
      </c>
      <c r="O16" s="32">
        <v>154</v>
      </c>
      <c r="P16" s="32">
        <v>124</v>
      </c>
      <c r="Q16" s="33">
        <v>0.80519480519480524</v>
      </c>
      <c r="R16" s="35">
        <v>49</v>
      </c>
      <c r="S16" s="35">
        <v>164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448</v>
      </c>
      <c r="I17" s="30" t="s">
        <v>26</v>
      </c>
      <c r="J17" s="31">
        <v>18</v>
      </c>
      <c r="K17" s="32">
        <v>21</v>
      </c>
      <c r="L17" s="32">
        <v>16</v>
      </c>
      <c r="M17" s="33">
        <v>0.76190476190476186</v>
      </c>
      <c r="N17" s="34">
        <v>125</v>
      </c>
      <c r="O17" s="32">
        <v>156</v>
      </c>
      <c r="P17" s="32">
        <v>123</v>
      </c>
      <c r="Q17" s="33">
        <v>0.78846153846153844</v>
      </c>
      <c r="R17" s="35">
        <v>47</v>
      </c>
      <c r="S17" s="35">
        <v>165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8</v>
      </c>
      <c r="K18" s="32">
        <v>11</v>
      </c>
      <c r="L18" s="32">
        <v>11</v>
      </c>
      <c r="M18" s="33">
        <v>1</v>
      </c>
      <c r="N18" s="34">
        <v>123</v>
      </c>
      <c r="O18" s="32">
        <v>146</v>
      </c>
      <c r="P18" s="32">
        <v>126</v>
      </c>
      <c r="Q18" s="33">
        <v>0.86301369863013699</v>
      </c>
      <c r="R18" s="35">
        <v>46</v>
      </c>
      <c r="S18" s="35">
        <v>161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13</v>
      </c>
      <c r="K19" s="32">
        <v>15</v>
      </c>
      <c r="L19" s="32">
        <v>11</v>
      </c>
      <c r="M19" s="33">
        <v>0.73333333333333328</v>
      </c>
      <c r="N19" s="34">
        <v>129</v>
      </c>
      <c r="O19" s="32">
        <v>175</v>
      </c>
      <c r="P19" s="32">
        <v>141</v>
      </c>
      <c r="Q19" s="33">
        <v>0.80571428571428572</v>
      </c>
      <c r="R19" s="35">
        <v>43</v>
      </c>
      <c r="S19" s="35">
        <v>152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22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135</v>
      </c>
      <c r="I21" s="30" t="s">
        <v>31</v>
      </c>
      <c r="J21" s="31">
        <v>23</v>
      </c>
      <c r="K21" s="32">
        <v>23</v>
      </c>
      <c r="L21" s="32">
        <v>21</v>
      </c>
      <c r="M21" s="33">
        <v>0.91304347826086951</v>
      </c>
      <c r="N21" s="34">
        <v>146</v>
      </c>
      <c r="O21" s="32">
        <v>153</v>
      </c>
      <c r="P21" s="32">
        <v>145</v>
      </c>
      <c r="Q21" s="33">
        <v>0.94771241830065356</v>
      </c>
      <c r="R21" s="35">
        <v>68</v>
      </c>
      <c r="S21" s="35">
        <v>214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22</v>
      </c>
      <c r="K22" s="32">
        <v>24</v>
      </c>
      <c r="L22" s="32">
        <v>22</v>
      </c>
      <c r="M22" s="33">
        <v>0.91666666666666663</v>
      </c>
      <c r="N22" s="34">
        <v>137</v>
      </c>
      <c r="O22" s="32">
        <v>149</v>
      </c>
      <c r="P22" s="32">
        <v>136</v>
      </c>
      <c r="Q22" s="33">
        <v>0.91275167785234901</v>
      </c>
      <c r="R22" s="35">
        <v>52</v>
      </c>
      <c r="S22" s="35">
        <v>182</v>
      </c>
    </row>
    <row r="23" spans="1:19" x14ac:dyDescent="0.15">
      <c r="I23" s="30" t="s">
        <v>33</v>
      </c>
      <c r="J23" s="31">
        <v>25</v>
      </c>
      <c r="K23" s="32">
        <v>29</v>
      </c>
      <c r="L23" s="32">
        <v>28</v>
      </c>
      <c r="M23" s="33">
        <v>0.96551724137931039</v>
      </c>
      <c r="N23" s="34">
        <v>133</v>
      </c>
      <c r="O23" s="32">
        <v>158</v>
      </c>
      <c r="P23" s="32">
        <v>136</v>
      </c>
      <c r="Q23" s="33">
        <v>0.86075949367088611</v>
      </c>
      <c r="R23" s="35">
        <v>42</v>
      </c>
      <c r="S23" s="35">
        <v>165</v>
      </c>
    </row>
    <row r="24" spans="1:19" x14ac:dyDescent="0.15">
      <c r="I24" s="30" t="s">
        <v>34</v>
      </c>
      <c r="J24" s="31">
        <v>23</v>
      </c>
      <c r="K24" s="32">
        <v>26</v>
      </c>
      <c r="L24" s="32">
        <v>25</v>
      </c>
      <c r="M24" s="33">
        <v>0.96153846153846156</v>
      </c>
      <c r="N24" s="34">
        <v>135</v>
      </c>
      <c r="O24" s="32">
        <v>149</v>
      </c>
      <c r="P24" s="32">
        <v>138</v>
      </c>
      <c r="Q24" s="33">
        <v>0.9261744966442953</v>
      </c>
      <c r="R24" s="35">
        <v>31</v>
      </c>
      <c r="S24" s="35">
        <v>164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4</v>
      </c>
      <c r="K26" s="32">
        <v>4</v>
      </c>
      <c r="L26" s="32">
        <v>4</v>
      </c>
      <c r="M26" s="33">
        <v>1</v>
      </c>
      <c r="N26" s="34">
        <v>32</v>
      </c>
      <c r="O26" s="32">
        <v>34</v>
      </c>
      <c r="P26" s="32">
        <v>33</v>
      </c>
      <c r="Q26" s="33">
        <v>0.97058823529411764</v>
      </c>
      <c r="R26" s="35">
        <v>10</v>
      </c>
      <c r="S26" s="35">
        <v>39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7</v>
      </c>
      <c r="K27" s="32">
        <v>10</v>
      </c>
      <c r="L27" s="32">
        <v>9</v>
      </c>
      <c r="M27" s="33">
        <v>0.9</v>
      </c>
      <c r="N27" s="34">
        <v>62</v>
      </c>
      <c r="O27" s="32">
        <v>71</v>
      </c>
      <c r="P27" s="32">
        <v>63</v>
      </c>
      <c r="Q27" s="33">
        <v>0.88732394366197187</v>
      </c>
      <c r="R27" s="35">
        <v>11</v>
      </c>
      <c r="S27" s="35">
        <v>68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0</v>
      </c>
      <c r="L28" s="32">
        <v>0</v>
      </c>
      <c r="M28" s="33" t="s">
        <v>87</v>
      </c>
      <c r="N28" s="34">
        <v>12</v>
      </c>
      <c r="O28" s="32">
        <v>13</v>
      </c>
      <c r="P28" s="32">
        <v>13</v>
      </c>
      <c r="Q28" s="33">
        <v>1</v>
      </c>
      <c r="R28" s="35">
        <v>2</v>
      </c>
      <c r="S28" s="35">
        <v>18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1</v>
      </c>
      <c r="K29" s="32">
        <v>1</v>
      </c>
      <c r="L29" s="32">
        <v>1</v>
      </c>
      <c r="M29" s="33">
        <v>1</v>
      </c>
      <c r="N29" s="34">
        <v>9</v>
      </c>
      <c r="O29" s="32">
        <v>10</v>
      </c>
      <c r="P29" s="32">
        <v>9</v>
      </c>
      <c r="Q29" s="33">
        <v>0.9</v>
      </c>
      <c r="R29" s="35">
        <v>6</v>
      </c>
      <c r="S29" s="35">
        <v>16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0</v>
      </c>
      <c r="L30" s="32">
        <v>0</v>
      </c>
      <c r="M30" s="33" t="s">
        <v>87</v>
      </c>
      <c r="N30" s="34">
        <v>6</v>
      </c>
      <c r="O30" s="32">
        <v>8</v>
      </c>
      <c r="P30" s="32">
        <v>6</v>
      </c>
      <c r="Q30" s="33">
        <v>0.75</v>
      </c>
      <c r="R30" s="35">
        <v>0</v>
      </c>
      <c r="S30" s="35">
        <v>6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0</v>
      </c>
      <c r="O31" s="32">
        <v>0</v>
      </c>
      <c r="P31" s="32">
        <v>0</v>
      </c>
      <c r="Q31" s="33" t="s">
        <v>87</v>
      </c>
      <c r="R31" s="35">
        <v>0</v>
      </c>
      <c r="S31" s="35">
        <v>0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2</v>
      </c>
      <c r="O32" s="32">
        <v>2</v>
      </c>
      <c r="P32" s="32">
        <v>2</v>
      </c>
      <c r="Q32" s="33">
        <v>1</v>
      </c>
      <c r="R32" s="35">
        <v>0</v>
      </c>
      <c r="S32" s="35">
        <v>2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0</v>
      </c>
      <c r="L33" s="32">
        <v>0</v>
      </c>
      <c r="M33" s="33" t="s">
        <v>87</v>
      </c>
      <c r="N33" s="34">
        <v>1</v>
      </c>
      <c r="O33" s="32">
        <v>0</v>
      </c>
      <c r="P33" s="32">
        <v>0</v>
      </c>
      <c r="Q33" s="33" t="s">
        <v>87</v>
      </c>
      <c r="R33" s="35">
        <v>0</v>
      </c>
      <c r="S33" s="35">
        <v>0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1</v>
      </c>
      <c r="K34" s="32">
        <v>1</v>
      </c>
      <c r="L34" s="32">
        <v>1</v>
      </c>
      <c r="M34" s="33">
        <v>1</v>
      </c>
      <c r="N34" s="34">
        <v>7</v>
      </c>
      <c r="O34" s="32">
        <v>7</v>
      </c>
      <c r="P34" s="32">
        <v>7</v>
      </c>
      <c r="Q34" s="33">
        <v>1</v>
      </c>
      <c r="R34" s="35">
        <v>1</v>
      </c>
      <c r="S34" s="35">
        <v>7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1</v>
      </c>
      <c r="K36" s="32">
        <v>1</v>
      </c>
      <c r="L36" s="32">
        <v>0</v>
      </c>
      <c r="M36" s="33">
        <v>0</v>
      </c>
      <c r="N36" s="34">
        <v>3</v>
      </c>
      <c r="O36" s="32">
        <v>3</v>
      </c>
      <c r="P36" s="32">
        <v>2</v>
      </c>
      <c r="Q36" s="33">
        <v>0.66666666666666663</v>
      </c>
      <c r="R36" s="35">
        <v>1</v>
      </c>
      <c r="S36" s="35">
        <v>2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1</v>
      </c>
      <c r="K37" s="32">
        <v>1</v>
      </c>
      <c r="L37" s="32">
        <v>0</v>
      </c>
      <c r="M37" s="33">
        <v>0</v>
      </c>
      <c r="N37" s="34">
        <v>2</v>
      </c>
      <c r="O37" s="32">
        <v>2</v>
      </c>
      <c r="P37" s="32">
        <v>0</v>
      </c>
      <c r="Q37" s="33">
        <v>0</v>
      </c>
      <c r="R37" s="35">
        <v>2</v>
      </c>
      <c r="S37" s="35">
        <v>2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176</v>
      </c>
      <c r="K39" s="61">
        <v>203</v>
      </c>
      <c r="L39" s="61">
        <v>183</v>
      </c>
      <c r="M39" s="62">
        <v>0.90147783251231528</v>
      </c>
      <c r="N39" s="61">
        <v>1320</v>
      </c>
      <c r="O39" s="61">
        <v>1523</v>
      </c>
      <c r="P39" s="61">
        <v>1326</v>
      </c>
      <c r="Q39" s="62">
        <v>0.87065003282994091</v>
      </c>
      <c r="R39" s="63">
        <v>523</v>
      </c>
      <c r="S39" s="63">
        <v>1772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1</v>
      </c>
      <c r="L41" s="32">
        <v>1</v>
      </c>
      <c r="M41" s="33">
        <v>1</v>
      </c>
      <c r="N41" s="45"/>
      <c r="O41" s="31">
        <v>67</v>
      </c>
      <c r="P41" s="32">
        <v>56</v>
      </c>
      <c r="Q41" s="33">
        <v>0.83582089552238803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14:E14"/>
    <mergeCell ref="A17:E17"/>
    <mergeCell ref="A20:E20"/>
    <mergeCell ref="A10:E10"/>
    <mergeCell ref="A12:E12"/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72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186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31</v>
      </c>
      <c r="I12" s="30" t="s">
        <v>19</v>
      </c>
      <c r="J12" s="31">
        <v>2</v>
      </c>
      <c r="K12" s="32">
        <v>2</v>
      </c>
      <c r="L12" s="32">
        <v>2</v>
      </c>
      <c r="M12" s="33">
        <v>1</v>
      </c>
      <c r="N12" s="34">
        <v>4</v>
      </c>
      <c r="O12" s="34">
        <v>4</v>
      </c>
      <c r="P12" s="34">
        <v>4</v>
      </c>
      <c r="Q12" s="33">
        <v>1</v>
      </c>
      <c r="R12" s="35">
        <v>7</v>
      </c>
      <c r="S12" s="35">
        <v>9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1</v>
      </c>
      <c r="K13" s="32">
        <v>1</v>
      </c>
      <c r="L13" s="32">
        <v>1</v>
      </c>
      <c r="M13" s="33">
        <v>1</v>
      </c>
      <c r="N13" s="34">
        <v>10</v>
      </c>
      <c r="O13" s="32">
        <v>11</v>
      </c>
      <c r="P13" s="32">
        <v>10</v>
      </c>
      <c r="Q13" s="33">
        <v>0.90909090909090906</v>
      </c>
      <c r="R13" s="35">
        <v>2</v>
      </c>
      <c r="S13" s="35">
        <v>10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273</v>
      </c>
      <c r="I14" s="30" t="s">
        <v>22</v>
      </c>
      <c r="J14" s="31">
        <v>1</v>
      </c>
      <c r="K14" s="32">
        <v>1</v>
      </c>
      <c r="L14" s="32">
        <v>1</v>
      </c>
      <c r="M14" s="33">
        <v>1</v>
      </c>
      <c r="N14" s="34">
        <v>7</v>
      </c>
      <c r="O14" s="32">
        <v>8</v>
      </c>
      <c r="P14" s="32">
        <v>7</v>
      </c>
      <c r="Q14" s="33">
        <v>0.875</v>
      </c>
      <c r="R14" s="35">
        <v>4</v>
      </c>
      <c r="S14" s="35">
        <v>9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10</v>
      </c>
      <c r="K16" s="32">
        <v>10</v>
      </c>
      <c r="L16" s="32">
        <v>10</v>
      </c>
      <c r="M16" s="33">
        <v>1</v>
      </c>
      <c r="N16" s="34">
        <v>77</v>
      </c>
      <c r="O16" s="32">
        <v>80</v>
      </c>
      <c r="P16" s="32">
        <v>77</v>
      </c>
      <c r="Q16" s="33">
        <v>0.96250000000000002</v>
      </c>
      <c r="R16" s="35">
        <v>30</v>
      </c>
      <c r="S16" s="35">
        <v>68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199</v>
      </c>
      <c r="I17" s="30" t="s">
        <v>26</v>
      </c>
      <c r="J17" s="31">
        <v>12</v>
      </c>
      <c r="K17" s="32">
        <v>12</v>
      </c>
      <c r="L17" s="32">
        <v>12</v>
      </c>
      <c r="M17" s="33">
        <v>1</v>
      </c>
      <c r="N17" s="34">
        <v>71</v>
      </c>
      <c r="O17" s="32">
        <v>84</v>
      </c>
      <c r="P17" s="32">
        <v>74</v>
      </c>
      <c r="Q17" s="33">
        <v>0.88095238095238093</v>
      </c>
      <c r="R17" s="35">
        <v>24</v>
      </c>
      <c r="S17" s="35">
        <v>70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4</v>
      </c>
      <c r="K18" s="32">
        <v>5</v>
      </c>
      <c r="L18" s="32">
        <v>4</v>
      </c>
      <c r="M18" s="33">
        <v>0.8</v>
      </c>
      <c r="N18" s="34">
        <v>76</v>
      </c>
      <c r="O18" s="32">
        <v>85</v>
      </c>
      <c r="P18" s="32">
        <v>76</v>
      </c>
      <c r="Q18" s="33">
        <v>0.89411764705882357</v>
      </c>
      <c r="R18" s="35">
        <v>36</v>
      </c>
      <c r="S18" s="35">
        <v>79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11</v>
      </c>
      <c r="K19" s="32">
        <v>15</v>
      </c>
      <c r="L19" s="32">
        <v>11</v>
      </c>
      <c r="M19" s="33">
        <v>0.73333333333333328</v>
      </c>
      <c r="N19" s="34">
        <v>80</v>
      </c>
      <c r="O19" s="32">
        <v>103</v>
      </c>
      <c r="P19" s="32">
        <v>76</v>
      </c>
      <c r="Q19" s="33">
        <v>0.73786407766990292</v>
      </c>
      <c r="R19" s="35">
        <v>39</v>
      </c>
      <c r="S19" s="35">
        <v>81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14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98</v>
      </c>
      <c r="I21" s="30" t="s">
        <v>31</v>
      </c>
      <c r="J21" s="31">
        <v>8</v>
      </c>
      <c r="K21" s="32">
        <v>8</v>
      </c>
      <c r="L21" s="32">
        <v>8</v>
      </c>
      <c r="M21" s="33">
        <v>1</v>
      </c>
      <c r="N21" s="34">
        <v>94</v>
      </c>
      <c r="O21" s="32">
        <v>100</v>
      </c>
      <c r="P21" s="32">
        <v>93</v>
      </c>
      <c r="Q21" s="33">
        <v>0.93</v>
      </c>
      <c r="R21" s="35">
        <v>31</v>
      </c>
      <c r="S21" s="35">
        <v>98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15</v>
      </c>
      <c r="K22" s="32">
        <v>15</v>
      </c>
      <c r="L22" s="32">
        <v>14</v>
      </c>
      <c r="M22" s="33">
        <v>0.93333333333333335</v>
      </c>
      <c r="N22" s="34">
        <v>95</v>
      </c>
      <c r="O22" s="32">
        <v>104</v>
      </c>
      <c r="P22" s="32">
        <v>95</v>
      </c>
      <c r="Q22" s="33">
        <v>0.91346153846153844</v>
      </c>
      <c r="R22" s="35">
        <v>26</v>
      </c>
      <c r="S22" s="35">
        <v>102</v>
      </c>
    </row>
    <row r="23" spans="1:19" x14ac:dyDescent="0.15">
      <c r="I23" s="30" t="s">
        <v>33</v>
      </c>
      <c r="J23" s="31">
        <v>11</v>
      </c>
      <c r="K23" s="32">
        <v>13</v>
      </c>
      <c r="L23" s="32">
        <v>13</v>
      </c>
      <c r="M23" s="33">
        <v>1</v>
      </c>
      <c r="N23" s="34">
        <v>89</v>
      </c>
      <c r="O23" s="32">
        <v>113</v>
      </c>
      <c r="P23" s="32">
        <v>90</v>
      </c>
      <c r="Q23" s="33">
        <v>0.79646017699115046</v>
      </c>
      <c r="R23" s="35">
        <v>33</v>
      </c>
      <c r="S23" s="35">
        <v>94</v>
      </c>
    </row>
    <row r="24" spans="1:19" x14ac:dyDescent="0.15">
      <c r="I24" s="30" t="s">
        <v>34</v>
      </c>
      <c r="J24" s="31">
        <v>11</v>
      </c>
      <c r="K24" s="32">
        <v>11</v>
      </c>
      <c r="L24" s="32">
        <v>11</v>
      </c>
      <c r="M24" s="33">
        <v>1</v>
      </c>
      <c r="N24" s="34">
        <v>83</v>
      </c>
      <c r="O24" s="32">
        <v>93</v>
      </c>
      <c r="P24" s="32">
        <v>84</v>
      </c>
      <c r="Q24" s="33">
        <v>0.90322580645161288</v>
      </c>
      <c r="R24" s="35">
        <v>24</v>
      </c>
      <c r="S24" s="35">
        <v>89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2</v>
      </c>
      <c r="K26" s="32">
        <v>2</v>
      </c>
      <c r="L26" s="32">
        <v>2</v>
      </c>
      <c r="M26" s="33">
        <v>1</v>
      </c>
      <c r="N26" s="34">
        <v>17</v>
      </c>
      <c r="O26" s="32">
        <v>17</v>
      </c>
      <c r="P26" s="32">
        <v>17</v>
      </c>
      <c r="Q26" s="33">
        <v>1</v>
      </c>
      <c r="R26" s="35">
        <v>6</v>
      </c>
      <c r="S26" s="35">
        <v>22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4</v>
      </c>
      <c r="K27" s="32">
        <v>4</v>
      </c>
      <c r="L27" s="32">
        <v>4</v>
      </c>
      <c r="M27" s="33">
        <v>1</v>
      </c>
      <c r="N27" s="34">
        <v>28</v>
      </c>
      <c r="O27" s="32">
        <v>30</v>
      </c>
      <c r="P27" s="32">
        <v>29</v>
      </c>
      <c r="Q27" s="33">
        <v>0.96666666666666667</v>
      </c>
      <c r="R27" s="35">
        <v>8</v>
      </c>
      <c r="S27" s="35">
        <v>31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0</v>
      </c>
      <c r="L28" s="32">
        <v>0</v>
      </c>
      <c r="M28" s="33" t="s">
        <v>87</v>
      </c>
      <c r="N28" s="34">
        <v>4</v>
      </c>
      <c r="O28" s="32">
        <v>5</v>
      </c>
      <c r="P28" s="32">
        <v>4</v>
      </c>
      <c r="Q28" s="33">
        <v>0.8</v>
      </c>
      <c r="R28" s="35">
        <v>0</v>
      </c>
      <c r="S28" s="35">
        <v>3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5</v>
      </c>
      <c r="K29" s="32">
        <v>5</v>
      </c>
      <c r="L29" s="32">
        <v>5</v>
      </c>
      <c r="M29" s="33">
        <v>1</v>
      </c>
      <c r="N29" s="34">
        <v>14</v>
      </c>
      <c r="O29" s="32">
        <v>15</v>
      </c>
      <c r="P29" s="32">
        <v>14</v>
      </c>
      <c r="Q29" s="33">
        <v>0.93333333333333335</v>
      </c>
      <c r="R29" s="35">
        <v>1</v>
      </c>
      <c r="S29" s="35">
        <v>11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3</v>
      </c>
      <c r="K30" s="32">
        <v>3</v>
      </c>
      <c r="L30" s="32">
        <v>3</v>
      </c>
      <c r="M30" s="33">
        <v>1</v>
      </c>
      <c r="N30" s="34">
        <v>24</v>
      </c>
      <c r="O30" s="32">
        <v>27</v>
      </c>
      <c r="P30" s="32">
        <v>24</v>
      </c>
      <c r="Q30" s="33">
        <v>0.88888888888888884</v>
      </c>
      <c r="R30" s="35">
        <v>3</v>
      </c>
      <c r="S30" s="35">
        <v>20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2</v>
      </c>
      <c r="O31" s="32">
        <v>2</v>
      </c>
      <c r="P31" s="32">
        <v>1</v>
      </c>
      <c r="Q31" s="33">
        <v>0.5</v>
      </c>
      <c r="R31" s="35">
        <v>0</v>
      </c>
      <c r="S31" s="35">
        <v>1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0</v>
      </c>
      <c r="O32" s="32">
        <v>0</v>
      </c>
      <c r="P32" s="32">
        <v>0</v>
      </c>
      <c r="Q32" s="33" t="s">
        <v>87</v>
      </c>
      <c r="R32" s="35">
        <v>0</v>
      </c>
      <c r="S32" s="35">
        <v>0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0</v>
      </c>
      <c r="L33" s="32">
        <v>0</v>
      </c>
      <c r="M33" s="33" t="s">
        <v>87</v>
      </c>
      <c r="N33" s="34">
        <v>1</v>
      </c>
      <c r="O33" s="32">
        <v>1</v>
      </c>
      <c r="P33" s="32">
        <v>1</v>
      </c>
      <c r="Q33" s="33">
        <v>1</v>
      </c>
      <c r="R33" s="35">
        <v>0</v>
      </c>
      <c r="S33" s="35">
        <v>1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0</v>
      </c>
      <c r="O34" s="32">
        <v>0</v>
      </c>
      <c r="P34" s="32">
        <v>0</v>
      </c>
      <c r="Q34" s="33" t="s">
        <v>87</v>
      </c>
      <c r="R34" s="35">
        <v>0</v>
      </c>
      <c r="S34" s="35">
        <v>0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0</v>
      </c>
      <c r="O36" s="32">
        <v>0</v>
      </c>
      <c r="P36" s="32">
        <v>0</v>
      </c>
      <c r="Q36" s="33" t="s">
        <v>87</v>
      </c>
      <c r="R36" s="35">
        <v>1</v>
      </c>
      <c r="S36" s="35">
        <v>1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0</v>
      </c>
      <c r="S37" s="35">
        <v>0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100</v>
      </c>
      <c r="K39" s="61">
        <v>107</v>
      </c>
      <c r="L39" s="61">
        <v>101</v>
      </c>
      <c r="M39" s="62">
        <v>0.94392523364485981</v>
      </c>
      <c r="N39" s="61">
        <v>776</v>
      </c>
      <c r="O39" s="61">
        <v>882</v>
      </c>
      <c r="P39" s="61">
        <v>776</v>
      </c>
      <c r="Q39" s="62">
        <v>0.8798185941043084</v>
      </c>
      <c r="R39" s="63">
        <v>275</v>
      </c>
      <c r="S39" s="63">
        <v>799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8</v>
      </c>
      <c r="L41" s="32">
        <v>8</v>
      </c>
      <c r="M41" s="33">
        <v>1</v>
      </c>
      <c r="N41" s="45"/>
      <c r="O41" s="31">
        <v>48</v>
      </c>
      <c r="P41" s="32">
        <v>45</v>
      </c>
      <c r="Q41" s="33">
        <v>0.9375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  <mergeCell ref="A14:E14"/>
    <mergeCell ref="A17:E17"/>
    <mergeCell ref="A20:E20"/>
    <mergeCell ref="A10:E10"/>
    <mergeCell ref="A12:E12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73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1376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281</v>
      </c>
      <c r="I12" s="30" t="s">
        <v>19</v>
      </c>
      <c r="J12" s="31">
        <v>47</v>
      </c>
      <c r="K12" s="32">
        <v>52</v>
      </c>
      <c r="L12" s="32">
        <v>44</v>
      </c>
      <c r="M12" s="33">
        <v>0.84615384615384615</v>
      </c>
      <c r="N12" s="34">
        <v>304</v>
      </c>
      <c r="O12" s="34">
        <v>324</v>
      </c>
      <c r="P12" s="34">
        <v>295</v>
      </c>
      <c r="Q12" s="33">
        <v>0.91049382716049387</v>
      </c>
      <c r="R12" s="35">
        <v>241</v>
      </c>
      <c r="S12" s="35">
        <v>520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31</v>
      </c>
      <c r="K13" s="32">
        <v>37</v>
      </c>
      <c r="L13" s="32">
        <v>33</v>
      </c>
      <c r="M13" s="33">
        <v>0.89189189189189189</v>
      </c>
      <c r="N13" s="34">
        <v>258</v>
      </c>
      <c r="O13" s="32">
        <v>308</v>
      </c>
      <c r="P13" s="32">
        <v>262</v>
      </c>
      <c r="Q13" s="33">
        <v>0.85064935064935066</v>
      </c>
      <c r="R13" s="35">
        <v>121</v>
      </c>
      <c r="S13" s="35">
        <v>331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1641</v>
      </c>
      <c r="I14" s="30" t="s">
        <v>22</v>
      </c>
      <c r="J14" s="31">
        <v>33</v>
      </c>
      <c r="K14" s="32">
        <v>38</v>
      </c>
      <c r="L14" s="32">
        <v>34</v>
      </c>
      <c r="M14" s="33">
        <v>0.89473684210526316</v>
      </c>
      <c r="N14" s="34">
        <v>240</v>
      </c>
      <c r="O14" s="32">
        <v>270</v>
      </c>
      <c r="P14" s="32">
        <v>240</v>
      </c>
      <c r="Q14" s="33">
        <v>0.88888888888888884</v>
      </c>
      <c r="R14" s="35">
        <v>103</v>
      </c>
      <c r="S14" s="35">
        <v>301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32</v>
      </c>
      <c r="K16" s="32">
        <v>39</v>
      </c>
      <c r="L16" s="32">
        <v>31</v>
      </c>
      <c r="M16" s="33">
        <v>0.79487179487179482</v>
      </c>
      <c r="N16" s="34">
        <v>284</v>
      </c>
      <c r="O16" s="32">
        <v>336</v>
      </c>
      <c r="P16" s="32">
        <v>271</v>
      </c>
      <c r="Q16" s="33">
        <v>0.80654761904761907</v>
      </c>
      <c r="R16" s="35">
        <v>165</v>
      </c>
      <c r="S16" s="35">
        <v>411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1398</v>
      </c>
      <c r="I17" s="30" t="s">
        <v>26</v>
      </c>
      <c r="J17" s="31">
        <v>44</v>
      </c>
      <c r="K17" s="32">
        <v>52</v>
      </c>
      <c r="L17" s="32">
        <v>38</v>
      </c>
      <c r="M17" s="33">
        <v>0.73076923076923073</v>
      </c>
      <c r="N17" s="34">
        <v>272</v>
      </c>
      <c r="O17" s="32">
        <v>333</v>
      </c>
      <c r="P17" s="32">
        <v>264</v>
      </c>
      <c r="Q17" s="33">
        <v>0.7927927927927928</v>
      </c>
      <c r="R17" s="35">
        <v>136</v>
      </c>
      <c r="S17" s="35">
        <v>362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32</v>
      </c>
      <c r="K18" s="32">
        <v>37</v>
      </c>
      <c r="L18" s="32">
        <v>31</v>
      </c>
      <c r="M18" s="33">
        <v>0.83783783783783783</v>
      </c>
      <c r="N18" s="34">
        <v>239</v>
      </c>
      <c r="O18" s="32">
        <v>312</v>
      </c>
      <c r="P18" s="32">
        <v>239</v>
      </c>
      <c r="Q18" s="33">
        <v>0.76602564102564108</v>
      </c>
      <c r="R18" s="35">
        <v>84</v>
      </c>
      <c r="S18" s="35">
        <v>287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31</v>
      </c>
      <c r="K19" s="32">
        <v>41</v>
      </c>
      <c r="L19" s="32">
        <v>32</v>
      </c>
      <c r="M19" s="33">
        <v>0.78048780487804881</v>
      </c>
      <c r="N19" s="34">
        <v>214</v>
      </c>
      <c r="O19" s="32">
        <v>308</v>
      </c>
      <c r="P19" s="32">
        <v>224</v>
      </c>
      <c r="Q19" s="33">
        <v>0.72727272727272729</v>
      </c>
      <c r="R19" s="35">
        <v>111</v>
      </c>
      <c r="S19" s="35">
        <v>312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36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216</v>
      </c>
      <c r="I21" s="30" t="s">
        <v>31</v>
      </c>
      <c r="J21" s="31">
        <v>30</v>
      </c>
      <c r="K21" s="32">
        <v>31</v>
      </c>
      <c r="L21" s="32">
        <v>29</v>
      </c>
      <c r="M21" s="33">
        <v>0.93548387096774188</v>
      </c>
      <c r="N21" s="34">
        <v>243</v>
      </c>
      <c r="O21" s="32">
        <v>257</v>
      </c>
      <c r="P21" s="32">
        <v>240</v>
      </c>
      <c r="Q21" s="33">
        <v>0.93385214007782102</v>
      </c>
      <c r="R21" s="35">
        <v>217</v>
      </c>
      <c r="S21" s="35">
        <v>480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28</v>
      </c>
      <c r="K22" s="32">
        <v>44</v>
      </c>
      <c r="L22" s="32">
        <v>34</v>
      </c>
      <c r="M22" s="33">
        <v>0.77272727272727271</v>
      </c>
      <c r="N22" s="34">
        <v>232</v>
      </c>
      <c r="O22" s="32">
        <v>296</v>
      </c>
      <c r="P22" s="32">
        <v>227</v>
      </c>
      <c r="Q22" s="33">
        <v>0.76689189189189189</v>
      </c>
      <c r="R22" s="35">
        <v>112</v>
      </c>
      <c r="S22" s="35">
        <v>321</v>
      </c>
    </row>
    <row r="23" spans="1:19" x14ac:dyDescent="0.15">
      <c r="I23" s="30" t="s">
        <v>33</v>
      </c>
      <c r="J23" s="31">
        <v>31</v>
      </c>
      <c r="K23" s="32">
        <v>43</v>
      </c>
      <c r="L23" s="32">
        <v>31</v>
      </c>
      <c r="M23" s="33">
        <v>0.72093023255813948</v>
      </c>
      <c r="N23" s="34">
        <v>223</v>
      </c>
      <c r="O23" s="32">
        <v>293</v>
      </c>
      <c r="P23" s="32">
        <v>219</v>
      </c>
      <c r="Q23" s="33">
        <v>0.74744027303754268</v>
      </c>
      <c r="R23" s="35">
        <v>121</v>
      </c>
      <c r="S23" s="35">
        <v>353</v>
      </c>
    </row>
    <row r="24" spans="1:19" x14ac:dyDescent="0.15">
      <c r="I24" s="30" t="s">
        <v>34</v>
      </c>
      <c r="J24" s="31">
        <v>29</v>
      </c>
      <c r="K24" s="32">
        <v>34</v>
      </c>
      <c r="L24" s="32">
        <v>32</v>
      </c>
      <c r="M24" s="33">
        <v>0.94117647058823528</v>
      </c>
      <c r="N24" s="34">
        <v>227</v>
      </c>
      <c r="O24" s="32">
        <v>260</v>
      </c>
      <c r="P24" s="32">
        <v>228</v>
      </c>
      <c r="Q24" s="33">
        <v>0.87692307692307692</v>
      </c>
      <c r="R24" s="35">
        <v>82</v>
      </c>
      <c r="S24" s="35">
        <v>296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19</v>
      </c>
      <c r="K26" s="32">
        <v>20</v>
      </c>
      <c r="L26" s="32">
        <v>20</v>
      </c>
      <c r="M26" s="33">
        <v>1</v>
      </c>
      <c r="N26" s="34">
        <v>98</v>
      </c>
      <c r="O26" s="32">
        <v>106</v>
      </c>
      <c r="P26" s="32">
        <v>100</v>
      </c>
      <c r="Q26" s="33">
        <v>0.94339622641509435</v>
      </c>
      <c r="R26" s="35">
        <v>20</v>
      </c>
      <c r="S26" s="35">
        <v>110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7</v>
      </c>
      <c r="K27" s="32">
        <v>7</v>
      </c>
      <c r="L27" s="32">
        <v>7</v>
      </c>
      <c r="M27" s="33">
        <v>1</v>
      </c>
      <c r="N27" s="34">
        <v>58</v>
      </c>
      <c r="O27" s="32">
        <v>64</v>
      </c>
      <c r="P27" s="32">
        <v>56</v>
      </c>
      <c r="Q27" s="33">
        <v>0.875</v>
      </c>
      <c r="R27" s="35">
        <v>17</v>
      </c>
      <c r="S27" s="35">
        <v>67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1</v>
      </c>
      <c r="K28" s="32">
        <v>1</v>
      </c>
      <c r="L28" s="32">
        <v>1</v>
      </c>
      <c r="M28" s="33">
        <v>1</v>
      </c>
      <c r="N28" s="34">
        <v>3</v>
      </c>
      <c r="O28" s="32">
        <v>3</v>
      </c>
      <c r="P28" s="32">
        <v>3</v>
      </c>
      <c r="Q28" s="33">
        <v>1</v>
      </c>
      <c r="R28" s="35">
        <v>3</v>
      </c>
      <c r="S28" s="35">
        <v>6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4</v>
      </c>
      <c r="K29" s="32">
        <v>5</v>
      </c>
      <c r="L29" s="32">
        <v>5</v>
      </c>
      <c r="M29" s="33">
        <v>1</v>
      </c>
      <c r="N29" s="34">
        <v>31</v>
      </c>
      <c r="O29" s="32">
        <v>33</v>
      </c>
      <c r="P29" s="32">
        <v>31</v>
      </c>
      <c r="Q29" s="33">
        <v>0.93939393939393945</v>
      </c>
      <c r="R29" s="35">
        <v>7</v>
      </c>
      <c r="S29" s="35">
        <v>33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1</v>
      </c>
      <c r="K30" s="32">
        <v>4</v>
      </c>
      <c r="L30" s="32">
        <v>4</v>
      </c>
      <c r="M30" s="33">
        <v>1</v>
      </c>
      <c r="N30" s="34">
        <v>15</v>
      </c>
      <c r="O30" s="32">
        <v>22</v>
      </c>
      <c r="P30" s="32">
        <v>15</v>
      </c>
      <c r="Q30" s="33">
        <v>0.68181818181818177</v>
      </c>
      <c r="R30" s="35">
        <v>7</v>
      </c>
      <c r="S30" s="35">
        <v>22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0</v>
      </c>
      <c r="O31" s="32">
        <v>0</v>
      </c>
      <c r="P31" s="32">
        <v>0</v>
      </c>
      <c r="Q31" s="33" t="s">
        <v>87</v>
      </c>
      <c r="R31" s="35">
        <v>0</v>
      </c>
      <c r="S31" s="35">
        <v>0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5</v>
      </c>
      <c r="O32" s="32">
        <v>6</v>
      </c>
      <c r="P32" s="32">
        <v>4</v>
      </c>
      <c r="Q32" s="33">
        <v>0.66666666666666663</v>
      </c>
      <c r="R32" s="35">
        <v>3</v>
      </c>
      <c r="S32" s="35">
        <v>5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1</v>
      </c>
      <c r="K33" s="32">
        <v>2</v>
      </c>
      <c r="L33" s="32">
        <v>2</v>
      </c>
      <c r="M33" s="33">
        <v>1</v>
      </c>
      <c r="N33" s="34">
        <v>11</v>
      </c>
      <c r="O33" s="32">
        <v>12</v>
      </c>
      <c r="P33" s="32">
        <v>10</v>
      </c>
      <c r="Q33" s="33">
        <v>0.83333333333333337</v>
      </c>
      <c r="R33" s="35">
        <v>6</v>
      </c>
      <c r="S33" s="35">
        <v>15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4</v>
      </c>
      <c r="O34" s="32">
        <v>4</v>
      </c>
      <c r="P34" s="32">
        <v>4</v>
      </c>
      <c r="Q34" s="33">
        <v>1</v>
      </c>
      <c r="R34" s="35">
        <v>1</v>
      </c>
      <c r="S34" s="35">
        <v>3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1</v>
      </c>
      <c r="K36" s="32">
        <v>1</v>
      </c>
      <c r="L36" s="32">
        <v>1</v>
      </c>
      <c r="M36" s="33">
        <v>1</v>
      </c>
      <c r="N36" s="34">
        <v>5</v>
      </c>
      <c r="O36" s="32">
        <v>7</v>
      </c>
      <c r="P36" s="32">
        <v>5</v>
      </c>
      <c r="Q36" s="33">
        <v>0.7142857142857143</v>
      </c>
      <c r="R36" s="35">
        <v>4</v>
      </c>
      <c r="S36" s="35">
        <v>19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0</v>
      </c>
      <c r="S37" s="35">
        <v>1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402</v>
      </c>
      <c r="K39" s="61">
        <v>488</v>
      </c>
      <c r="L39" s="61">
        <v>409</v>
      </c>
      <c r="M39" s="62">
        <v>0.83811475409836067</v>
      </c>
      <c r="N39" s="61">
        <v>2966</v>
      </c>
      <c r="O39" s="61">
        <v>3554</v>
      </c>
      <c r="P39" s="61">
        <v>2937</v>
      </c>
      <c r="Q39" s="62">
        <v>0.82639279684862132</v>
      </c>
      <c r="R39" s="63">
        <v>1561</v>
      </c>
      <c r="S39" s="63">
        <v>4255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22</v>
      </c>
      <c r="L41" s="32">
        <v>21</v>
      </c>
      <c r="M41" s="33">
        <v>0.95454545454545459</v>
      </c>
      <c r="N41" s="45"/>
      <c r="O41" s="31">
        <v>94</v>
      </c>
      <c r="P41" s="32">
        <v>84</v>
      </c>
      <c r="Q41" s="33">
        <v>0.8936170212765957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  <mergeCell ref="A14:E14"/>
    <mergeCell ref="A17:E17"/>
    <mergeCell ref="A20:E20"/>
    <mergeCell ref="A10:E10"/>
    <mergeCell ref="A12:E12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74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2858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445</v>
      </c>
      <c r="I12" s="30" t="s">
        <v>19</v>
      </c>
      <c r="J12" s="31">
        <v>74</v>
      </c>
      <c r="K12" s="32">
        <v>80</v>
      </c>
      <c r="L12" s="32">
        <v>70</v>
      </c>
      <c r="M12" s="33">
        <v>0.875</v>
      </c>
      <c r="N12" s="34">
        <v>672</v>
      </c>
      <c r="O12" s="34">
        <v>692</v>
      </c>
      <c r="P12" s="34">
        <v>669</v>
      </c>
      <c r="Q12" s="33">
        <v>0.9667630057803468</v>
      </c>
      <c r="R12" s="35">
        <v>520</v>
      </c>
      <c r="S12" s="35">
        <v>1123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57</v>
      </c>
      <c r="K13" s="32">
        <v>82</v>
      </c>
      <c r="L13" s="32">
        <v>64</v>
      </c>
      <c r="M13" s="33">
        <v>0.78048780487804881</v>
      </c>
      <c r="N13" s="34">
        <v>608</v>
      </c>
      <c r="O13" s="32">
        <v>743</v>
      </c>
      <c r="P13" s="32">
        <v>581</v>
      </c>
      <c r="Q13" s="33">
        <v>0.78196500672947511</v>
      </c>
      <c r="R13" s="35">
        <v>408</v>
      </c>
      <c r="S13" s="35">
        <v>779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3645</v>
      </c>
      <c r="I14" s="30" t="s">
        <v>22</v>
      </c>
      <c r="J14" s="31">
        <v>73</v>
      </c>
      <c r="K14" s="32">
        <v>81</v>
      </c>
      <c r="L14" s="32">
        <v>70</v>
      </c>
      <c r="M14" s="33">
        <v>0.86419753086419748</v>
      </c>
      <c r="N14" s="34">
        <v>599</v>
      </c>
      <c r="O14" s="32">
        <v>696</v>
      </c>
      <c r="P14" s="32">
        <v>599</v>
      </c>
      <c r="Q14" s="33">
        <v>0.86063218390804597</v>
      </c>
      <c r="R14" s="35">
        <v>312</v>
      </c>
      <c r="S14" s="35">
        <v>697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65</v>
      </c>
      <c r="K16" s="32">
        <v>79</v>
      </c>
      <c r="L16" s="32">
        <v>66</v>
      </c>
      <c r="M16" s="33">
        <v>0.83544303797468356</v>
      </c>
      <c r="N16" s="34">
        <v>624</v>
      </c>
      <c r="O16" s="32">
        <v>791</v>
      </c>
      <c r="P16" s="32">
        <v>622</v>
      </c>
      <c r="Q16" s="33">
        <v>0.78634639696586595</v>
      </c>
      <c r="R16" s="35">
        <v>398</v>
      </c>
      <c r="S16" s="35">
        <v>864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2928</v>
      </c>
      <c r="I17" s="30" t="s">
        <v>26</v>
      </c>
      <c r="J17" s="31">
        <v>70</v>
      </c>
      <c r="K17" s="32">
        <v>95</v>
      </c>
      <c r="L17" s="32">
        <v>72</v>
      </c>
      <c r="M17" s="33">
        <v>0.75789473684210529</v>
      </c>
      <c r="N17" s="34">
        <v>591</v>
      </c>
      <c r="O17" s="32">
        <v>841</v>
      </c>
      <c r="P17" s="32">
        <v>584</v>
      </c>
      <c r="Q17" s="33">
        <v>0.69441141498216408</v>
      </c>
      <c r="R17" s="35">
        <v>384</v>
      </c>
      <c r="S17" s="35">
        <v>788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71</v>
      </c>
      <c r="K18" s="32">
        <v>103</v>
      </c>
      <c r="L18" s="32">
        <v>72</v>
      </c>
      <c r="M18" s="33">
        <v>0.69902912621359226</v>
      </c>
      <c r="N18" s="34">
        <v>537</v>
      </c>
      <c r="O18" s="32">
        <v>761</v>
      </c>
      <c r="P18" s="32">
        <v>527</v>
      </c>
      <c r="Q18" s="33">
        <v>0.69250985545335086</v>
      </c>
      <c r="R18" s="35">
        <v>262</v>
      </c>
      <c r="S18" s="35">
        <v>636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76</v>
      </c>
      <c r="K19" s="32">
        <v>117</v>
      </c>
      <c r="L19" s="32">
        <v>69</v>
      </c>
      <c r="M19" s="33">
        <v>0.58974358974358976</v>
      </c>
      <c r="N19" s="34">
        <v>501</v>
      </c>
      <c r="O19" s="32">
        <v>874</v>
      </c>
      <c r="P19" s="32">
        <v>479</v>
      </c>
      <c r="Q19" s="33">
        <v>0.54805491990846678</v>
      </c>
      <c r="R19" s="35">
        <v>334</v>
      </c>
      <c r="S19" s="35">
        <v>626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79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516</v>
      </c>
      <c r="I21" s="30" t="s">
        <v>31</v>
      </c>
      <c r="J21" s="31">
        <v>63</v>
      </c>
      <c r="K21" s="32">
        <v>65</v>
      </c>
      <c r="L21" s="32">
        <v>60</v>
      </c>
      <c r="M21" s="33">
        <v>0.92307692307692313</v>
      </c>
      <c r="N21" s="34">
        <v>548</v>
      </c>
      <c r="O21" s="32">
        <v>597</v>
      </c>
      <c r="P21" s="32">
        <v>547</v>
      </c>
      <c r="Q21" s="33">
        <v>0.91624790619765495</v>
      </c>
      <c r="R21" s="35">
        <v>350</v>
      </c>
      <c r="S21" s="35">
        <v>803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66</v>
      </c>
      <c r="K22" s="32">
        <v>86</v>
      </c>
      <c r="L22" s="32">
        <v>61</v>
      </c>
      <c r="M22" s="33">
        <v>0.70930232558139539</v>
      </c>
      <c r="N22" s="34">
        <v>526</v>
      </c>
      <c r="O22" s="32">
        <v>748</v>
      </c>
      <c r="P22" s="32">
        <v>533</v>
      </c>
      <c r="Q22" s="33">
        <v>0.71256684491978606</v>
      </c>
      <c r="R22" s="35">
        <v>238</v>
      </c>
      <c r="S22" s="35">
        <v>629</v>
      </c>
    </row>
    <row r="23" spans="1:19" x14ac:dyDescent="0.15">
      <c r="I23" s="30" t="s">
        <v>33</v>
      </c>
      <c r="J23" s="31">
        <v>62</v>
      </c>
      <c r="K23" s="32">
        <v>90</v>
      </c>
      <c r="L23" s="32">
        <v>69</v>
      </c>
      <c r="M23" s="33">
        <v>0.76666666666666672</v>
      </c>
      <c r="N23" s="34">
        <v>528</v>
      </c>
      <c r="O23" s="32">
        <v>771</v>
      </c>
      <c r="P23" s="32">
        <v>529</v>
      </c>
      <c r="Q23" s="33">
        <v>0.68612191958495461</v>
      </c>
      <c r="R23" s="35">
        <v>207</v>
      </c>
      <c r="S23" s="35">
        <v>571</v>
      </c>
    </row>
    <row r="24" spans="1:19" x14ac:dyDescent="0.15">
      <c r="I24" s="30" t="s">
        <v>34</v>
      </c>
      <c r="J24" s="31">
        <v>66</v>
      </c>
      <c r="K24" s="32">
        <v>77</v>
      </c>
      <c r="L24" s="32">
        <v>68</v>
      </c>
      <c r="M24" s="33">
        <v>0.88311688311688308</v>
      </c>
      <c r="N24" s="34">
        <v>513</v>
      </c>
      <c r="O24" s="32">
        <v>615</v>
      </c>
      <c r="P24" s="32">
        <v>514</v>
      </c>
      <c r="Q24" s="33">
        <v>0.83577235772357727</v>
      </c>
      <c r="R24" s="35">
        <v>179</v>
      </c>
      <c r="S24" s="35">
        <v>577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21</v>
      </c>
      <c r="K26" s="32">
        <v>23</v>
      </c>
      <c r="L26" s="32">
        <v>21</v>
      </c>
      <c r="M26" s="33">
        <v>0.91304347826086951</v>
      </c>
      <c r="N26" s="34">
        <v>193</v>
      </c>
      <c r="O26" s="32">
        <v>213</v>
      </c>
      <c r="P26" s="32">
        <v>197</v>
      </c>
      <c r="Q26" s="33">
        <v>0.92488262910798125</v>
      </c>
      <c r="R26" s="35">
        <v>45</v>
      </c>
      <c r="S26" s="35">
        <v>198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15</v>
      </c>
      <c r="K27" s="32">
        <v>19</v>
      </c>
      <c r="L27" s="32">
        <v>18</v>
      </c>
      <c r="M27" s="33">
        <v>0.94736842105263153</v>
      </c>
      <c r="N27" s="34">
        <v>130</v>
      </c>
      <c r="O27" s="32">
        <v>175</v>
      </c>
      <c r="P27" s="32">
        <v>131</v>
      </c>
      <c r="Q27" s="33">
        <v>0.74857142857142855</v>
      </c>
      <c r="R27" s="35">
        <v>41</v>
      </c>
      <c r="S27" s="35">
        <v>125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2</v>
      </c>
      <c r="K28" s="32">
        <v>2</v>
      </c>
      <c r="L28" s="32">
        <v>2</v>
      </c>
      <c r="M28" s="33">
        <v>1</v>
      </c>
      <c r="N28" s="34">
        <v>16</v>
      </c>
      <c r="O28" s="32">
        <v>21</v>
      </c>
      <c r="P28" s="32">
        <v>15</v>
      </c>
      <c r="Q28" s="33">
        <v>0.7142857142857143</v>
      </c>
      <c r="R28" s="35">
        <v>8</v>
      </c>
      <c r="S28" s="35">
        <v>22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19</v>
      </c>
      <c r="K29" s="32">
        <v>19</v>
      </c>
      <c r="L29" s="32">
        <v>18</v>
      </c>
      <c r="M29" s="33">
        <v>0.94736842105263153</v>
      </c>
      <c r="N29" s="34">
        <v>79</v>
      </c>
      <c r="O29" s="32">
        <v>90</v>
      </c>
      <c r="P29" s="32">
        <v>80</v>
      </c>
      <c r="Q29" s="33">
        <v>0.88888888888888884</v>
      </c>
      <c r="R29" s="35">
        <v>19</v>
      </c>
      <c r="S29" s="35">
        <v>86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4</v>
      </c>
      <c r="K30" s="32">
        <v>5</v>
      </c>
      <c r="L30" s="32">
        <v>3</v>
      </c>
      <c r="M30" s="33">
        <v>0.6</v>
      </c>
      <c r="N30" s="34">
        <v>31</v>
      </c>
      <c r="O30" s="32">
        <v>40</v>
      </c>
      <c r="P30" s="32">
        <v>26</v>
      </c>
      <c r="Q30" s="33">
        <v>0.65</v>
      </c>
      <c r="R30" s="35">
        <v>8</v>
      </c>
      <c r="S30" s="35">
        <v>28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1</v>
      </c>
      <c r="K31" s="32">
        <v>1</v>
      </c>
      <c r="L31" s="32">
        <v>0</v>
      </c>
      <c r="M31" s="33">
        <v>0</v>
      </c>
      <c r="N31" s="34">
        <v>4</v>
      </c>
      <c r="O31" s="32">
        <v>9</v>
      </c>
      <c r="P31" s="32">
        <v>6</v>
      </c>
      <c r="Q31" s="33">
        <v>0.66666666666666663</v>
      </c>
      <c r="R31" s="35">
        <v>2</v>
      </c>
      <c r="S31" s="35">
        <v>4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1</v>
      </c>
      <c r="L32" s="32">
        <v>1</v>
      </c>
      <c r="M32" s="33">
        <v>1</v>
      </c>
      <c r="N32" s="34">
        <v>4</v>
      </c>
      <c r="O32" s="32">
        <v>12</v>
      </c>
      <c r="P32" s="32">
        <v>4</v>
      </c>
      <c r="Q32" s="33">
        <v>0.33333333333333331</v>
      </c>
      <c r="R32" s="35">
        <v>1</v>
      </c>
      <c r="S32" s="35">
        <v>6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2</v>
      </c>
      <c r="L33" s="32">
        <v>0</v>
      </c>
      <c r="M33" s="33">
        <v>0</v>
      </c>
      <c r="N33" s="34">
        <v>14</v>
      </c>
      <c r="O33" s="32">
        <v>24</v>
      </c>
      <c r="P33" s="32">
        <v>14</v>
      </c>
      <c r="Q33" s="33">
        <v>0.58333333333333337</v>
      </c>
      <c r="R33" s="35">
        <v>5</v>
      </c>
      <c r="S33" s="35">
        <v>15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2</v>
      </c>
      <c r="K34" s="32">
        <v>2</v>
      </c>
      <c r="L34" s="32">
        <v>2</v>
      </c>
      <c r="M34" s="33">
        <v>1</v>
      </c>
      <c r="N34" s="34">
        <v>7</v>
      </c>
      <c r="O34" s="32">
        <v>7</v>
      </c>
      <c r="P34" s="32">
        <v>6</v>
      </c>
      <c r="Q34" s="33">
        <v>0.8571428571428571</v>
      </c>
      <c r="R34" s="35">
        <v>2</v>
      </c>
      <c r="S34" s="35">
        <v>5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4</v>
      </c>
      <c r="K36" s="32">
        <v>6</v>
      </c>
      <c r="L36" s="32">
        <v>3</v>
      </c>
      <c r="M36" s="33">
        <v>0.5</v>
      </c>
      <c r="N36" s="34">
        <v>35</v>
      </c>
      <c r="O36" s="32">
        <v>43</v>
      </c>
      <c r="P36" s="32">
        <v>32</v>
      </c>
      <c r="Q36" s="33">
        <v>0.7441860465116279</v>
      </c>
      <c r="R36" s="35">
        <v>13</v>
      </c>
      <c r="S36" s="35">
        <v>44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3</v>
      </c>
      <c r="O37" s="32">
        <v>3</v>
      </c>
      <c r="P37" s="32">
        <v>3</v>
      </c>
      <c r="Q37" s="33">
        <v>1</v>
      </c>
      <c r="R37" s="35">
        <v>5</v>
      </c>
      <c r="S37" s="35">
        <v>4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811</v>
      </c>
      <c r="K39" s="61">
        <v>1035</v>
      </c>
      <c r="L39" s="61">
        <v>809</v>
      </c>
      <c r="M39" s="62">
        <v>0.78164251207729474</v>
      </c>
      <c r="N39" s="61">
        <v>6763</v>
      </c>
      <c r="O39" s="61">
        <v>8766</v>
      </c>
      <c r="P39" s="61">
        <v>6698</v>
      </c>
      <c r="Q39" s="62">
        <v>0.76408852384211723</v>
      </c>
      <c r="R39" s="63">
        <v>3741</v>
      </c>
      <c r="S39" s="63">
        <v>8630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19</v>
      </c>
      <c r="L41" s="32">
        <v>17</v>
      </c>
      <c r="M41" s="33">
        <v>0.89473684210526316</v>
      </c>
      <c r="N41" s="45"/>
      <c r="O41" s="31">
        <v>195</v>
      </c>
      <c r="P41" s="32">
        <v>171</v>
      </c>
      <c r="Q41" s="33">
        <v>0.87692307692307692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  <mergeCell ref="A14:E14"/>
    <mergeCell ref="A17:E17"/>
    <mergeCell ref="A20:E20"/>
    <mergeCell ref="A10:E10"/>
    <mergeCell ref="A12:E12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75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882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126</v>
      </c>
      <c r="I12" s="30" t="s">
        <v>19</v>
      </c>
      <c r="J12" s="31">
        <v>22</v>
      </c>
      <c r="K12" s="32">
        <v>25</v>
      </c>
      <c r="L12" s="32">
        <v>25</v>
      </c>
      <c r="M12" s="33">
        <v>1</v>
      </c>
      <c r="N12" s="34">
        <v>224</v>
      </c>
      <c r="O12" s="34">
        <v>233</v>
      </c>
      <c r="P12" s="34">
        <v>224</v>
      </c>
      <c r="Q12" s="33">
        <v>0.96137339055793991</v>
      </c>
      <c r="R12" s="35">
        <v>127</v>
      </c>
      <c r="S12" s="35">
        <v>367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17</v>
      </c>
      <c r="K13" s="32">
        <v>20</v>
      </c>
      <c r="L13" s="32">
        <v>17</v>
      </c>
      <c r="M13" s="33">
        <v>0.85</v>
      </c>
      <c r="N13" s="34">
        <v>218</v>
      </c>
      <c r="O13" s="32">
        <v>264</v>
      </c>
      <c r="P13" s="32">
        <v>217</v>
      </c>
      <c r="Q13" s="33">
        <v>0.82196969696969702</v>
      </c>
      <c r="R13" s="35">
        <v>130</v>
      </c>
      <c r="S13" s="35">
        <v>354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1170</v>
      </c>
      <c r="I14" s="30" t="s">
        <v>22</v>
      </c>
      <c r="J14" s="31">
        <v>22</v>
      </c>
      <c r="K14" s="32">
        <v>24</v>
      </c>
      <c r="L14" s="32">
        <v>21</v>
      </c>
      <c r="M14" s="33">
        <v>0.875</v>
      </c>
      <c r="N14" s="34">
        <v>210</v>
      </c>
      <c r="O14" s="32">
        <v>241</v>
      </c>
      <c r="P14" s="32">
        <v>207</v>
      </c>
      <c r="Q14" s="33">
        <v>0.85892116182572609</v>
      </c>
      <c r="R14" s="35">
        <v>78</v>
      </c>
      <c r="S14" s="35">
        <v>278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33</v>
      </c>
      <c r="K16" s="32">
        <v>38</v>
      </c>
      <c r="L16" s="32">
        <v>34</v>
      </c>
      <c r="M16" s="33">
        <v>0.89473684210526316</v>
      </c>
      <c r="N16" s="34">
        <v>272</v>
      </c>
      <c r="O16" s="32">
        <v>338</v>
      </c>
      <c r="P16" s="32">
        <v>264</v>
      </c>
      <c r="Q16" s="33">
        <v>0.78106508875739644</v>
      </c>
      <c r="R16" s="35">
        <v>135</v>
      </c>
      <c r="S16" s="35">
        <v>374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900</v>
      </c>
      <c r="I17" s="30" t="s">
        <v>26</v>
      </c>
      <c r="J17" s="31">
        <v>31</v>
      </c>
      <c r="K17" s="32">
        <v>40</v>
      </c>
      <c r="L17" s="32">
        <v>30</v>
      </c>
      <c r="M17" s="33">
        <v>0.75</v>
      </c>
      <c r="N17" s="34">
        <v>260</v>
      </c>
      <c r="O17" s="32">
        <v>382</v>
      </c>
      <c r="P17" s="32">
        <v>249</v>
      </c>
      <c r="Q17" s="33">
        <v>0.65183246073298429</v>
      </c>
      <c r="R17" s="35">
        <v>127</v>
      </c>
      <c r="S17" s="35">
        <v>371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24</v>
      </c>
      <c r="K18" s="32">
        <v>30</v>
      </c>
      <c r="L18" s="32">
        <v>24</v>
      </c>
      <c r="M18" s="33">
        <v>0.8</v>
      </c>
      <c r="N18" s="34">
        <v>220</v>
      </c>
      <c r="O18" s="32">
        <v>350</v>
      </c>
      <c r="P18" s="32">
        <v>220</v>
      </c>
      <c r="Q18" s="33">
        <v>0.62857142857142856</v>
      </c>
      <c r="R18" s="35">
        <v>105</v>
      </c>
      <c r="S18" s="35">
        <v>298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30</v>
      </c>
      <c r="K19" s="32">
        <v>45</v>
      </c>
      <c r="L19" s="32">
        <v>26</v>
      </c>
      <c r="M19" s="33">
        <v>0.57777777777777772</v>
      </c>
      <c r="N19" s="34">
        <v>228</v>
      </c>
      <c r="O19" s="32">
        <v>393</v>
      </c>
      <c r="P19" s="32">
        <v>225</v>
      </c>
      <c r="Q19" s="33">
        <v>0.5725190839694656</v>
      </c>
      <c r="R19" s="35">
        <v>107</v>
      </c>
      <c r="S19" s="35">
        <v>306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23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284</v>
      </c>
      <c r="I21" s="30" t="s">
        <v>31</v>
      </c>
      <c r="J21" s="31">
        <v>26</v>
      </c>
      <c r="K21" s="32">
        <v>27</v>
      </c>
      <c r="L21" s="32">
        <v>24</v>
      </c>
      <c r="M21" s="33">
        <v>0.88888888888888884</v>
      </c>
      <c r="N21" s="34">
        <v>258</v>
      </c>
      <c r="O21" s="32">
        <v>286</v>
      </c>
      <c r="P21" s="32">
        <v>258</v>
      </c>
      <c r="Q21" s="33">
        <v>0.90209790209790208</v>
      </c>
      <c r="R21" s="35">
        <v>140</v>
      </c>
      <c r="S21" s="35">
        <v>422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20</v>
      </c>
      <c r="K22" s="32">
        <v>27</v>
      </c>
      <c r="L22" s="32">
        <v>18</v>
      </c>
      <c r="M22" s="33">
        <v>0.66666666666666663</v>
      </c>
      <c r="N22" s="34">
        <v>249</v>
      </c>
      <c r="O22" s="32">
        <v>392</v>
      </c>
      <c r="P22" s="32">
        <v>251</v>
      </c>
      <c r="Q22" s="33">
        <v>0.64030612244897955</v>
      </c>
      <c r="R22" s="35">
        <v>95</v>
      </c>
      <c r="S22" s="35">
        <v>339</v>
      </c>
    </row>
    <row r="23" spans="1:19" x14ac:dyDescent="0.15">
      <c r="I23" s="30" t="s">
        <v>33</v>
      </c>
      <c r="J23" s="31">
        <v>23</v>
      </c>
      <c r="K23" s="32">
        <v>38</v>
      </c>
      <c r="L23" s="32">
        <v>29</v>
      </c>
      <c r="M23" s="33">
        <v>0.76315789473684215</v>
      </c>
      <c r="N23" s="34">
        <v>249</v>
      </c>
      <c r="O23" s="32">
        <v>375</v>
      </c>
      <c r="P23" s="32">
        <v>257</v>
      </c>
      <c r="Q23" s="33">
        <v>0.68533333333333335</v>
      </c>
      <c r="R23" s="35">
        <v>116</v>
      </c>
      <c r="S23" s="35">
        <v>363</v>
      </c>
    </row>
    <row r="24" spans="1:19" x14ac:dyDescent="0.15">
      <c r="I24" s="30" t="s">
        <v>34</v>
      </c>
      <c r="J24" s="31">
        <v>25</v>
      </c>
      <c r="K24" s="32">
        <v>27</v>
      </c>
      <c r="L24" s="32">
        <v>22</v>
      </c>
      <c r="M24" s="33">
        <v>0.81481481481481477</v>
      </c>
      <c r="N24" s="34">
        <v>258</v>
      </c>
      <c r="O24" s="32">
        <v>329</v>
      </c>
      <c r="P24" s="32">
        <v>262</v>
      </c>
      <c r="Q24" s="33">
        <v>0.79635258358662619</v>
      </c>
      <c r="R24" s="35">
        <v>65</v>
      </c>
      <c r="S24" s="35">
        <v>302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8</v>
      </c>
      <c r="K26" s="32">
        <v>9</v>
      </c>
      <c r="L26" s="32">
        <v>8</v>
      </c>
      <c r="M26" s="33">
        <v>0.88888888888888884</v>
      </c>
      <c r="N26" s="34">
        <v>92</v>
      </c>
      <c r="O26" s="32">
        <v>96</v>
      </c>
      <c r="P26" s="32">
        <v>91</v>
      </c>
      <c r="Q26" s="33">
        <v>0.94791666666666663</v>
      </c>
      <c r="R26" s="35">
        <v>20</v>
      </c>
      <c r="S26" s="35">
        <v>111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11</v>
      </c>
      <c r="K27" s="32">
        <v>14</v>
      </c>
      <c r="L27" s="32">
        <v>11</v>
      </c>
      <c r="M27" s="33">
        <v>0.7857142857142857</v>
      </c>
      <c r="N27" s="34">
        <v>95</v>
      </c>
      <c r="O27" s="32">
        <v>125</v>
      </c>
      <c r="P27" s="32">
        <v>94</v>
      </c>
      <c r="Q27" s="33">
        <v>0.752</v>
      </c>
      <c r="R27" s="35">
        <v>16</v>
      </c>
      <c r="S27" s="35">
        <v>109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1</v>
      </c>
      <c r="L28" s="32">
        <v>1</v>
      </c>
      <c r="M28" s="33">
        <v>1</v>
      </c>
      <c r="N28" s="34">
        <v>8</v>
      </c>
      <c r="O28" s="32">
        <v>9</v>
      </c>
      <c r="P28" s="32">
        <v>8</v>
      </c>
      <c r="Q28" s="33">
        <v>0.88888888888888884</v>
      </c>
      <c r="R28" s="35">
        <v>3</v>
      </c>
      <c r="S28" s="35">
        <v>13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8</v>
      </c>
      <c r="K29" s="32">
        <v>8</v>
      </c>
      <c r="L29" s="32">
        <v>7</v>
      </c>
      <c r="M29" s="33">
        <v>0.875</v>
      </c>
      <c r="N29" s="34">
        <v>79</v>
      </c>
      <c r="O29" s="32">
        <v>85</v>
      </c>
      <c r="P29" s="32">
        <v>78</v>
      </c>
      <c r="Q29" s="33">
        <v>0.91764705882352937</v>
      </c>
      <c r="R29" s="35">
        <v>12</v>
      </c>
      <c r="S29" s="35">
        <v>91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0</v>
      </c>
      <c r="L30" s="32">
        <v>0</v>
      </c>
      <c r="M30" s="33" t="s">
        <v>87</v>
      </c>
      <c r="N30" s="34">
        <v>3</v>
      </c>
      <c r="O30" s="32">
        <v>3</v>
      </c>
      <c r="P30" s="32">
        <v>3</v>
      </c>
      <c r="Q30" s="33">
        <v>1</v>
      </c>
      <c r="R30" s="35">
        <v>1</v>
      </c>
      <c r="S30" s="35">
        <v>3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0</v>
      </c>
      <c r="O31" s="32">
        <v>0</v>
      </c>
      <c r="P31" s="32">
        <v>0</v>
      </c>
      <c r="Q31" s="33" t="s">
        <v>87</v>
      </c>
      <c r="R31" s="35">
        <v>0</v>
      </c>
      <c r="S31" s="35">
        <v>0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2</v>
      </c>
      <c r="O32" s="32">
        <v>2</v>
      </c>
      <c r="P32" s="32">
        <v>2</v>
      </c>
      <c r="Q32" s="33">
        <v>1</v>
      </c>
      <c r="R32" s="35">
        <v>1</v>
      </c>
      <c r="S32" s="35">
        <v>1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0</v>
      </c>
      <c r="L33" s="32">
        <v>0</v>
      </c>
      <c r="M33" s="33" t="s">
        <v>87</v>
      </c>
      <c r="N33" s="34">
        <v>14</v>
      </c>
      <c r="O33" s="32">
        <v>18</v>
      </c>
      <c r="P33" s="32">
        <v>14</v>
      </c>
      <c r="Q33" s="33">
        <v>0.77777777777777779</v>
      </c>
      <c r="R33" s="35">
        <v>3</v>
      </c>
      <c r="S33" s="35">
        <v>18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0</v>
      </c>
      <c r="O34" s="32">
        <v>0</v>
      </c>
      <c r="P34" s="32">
        <v>0</v>
      </c>
      <c r="Q34" s="33" t="s">
        <v>87</v>
      </c>
      <c r="R34" s="35">
        <v>1</v>
      </c>
      <c r="S34" s="35">
        <v>2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0</v>
      </c>
      <c r="O36" s="32">
        <v>0</v>
      </c>
      <c r="P36" s="32">
        <v>0</v>
      </c>
      <c r="Q36" s="33" t="s">
        <v>87</v>
      </c>
      <c r="R36" s="35">
        <v>0</v>
      </c>
      <c r="S36" s="35">
        <v>4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0</v>
      </c>
      <c r="S37" s="35">
        <v>0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300</v>
      </c>
      <c r="K39" s="61">
        <v>373</v>
      </c>
      <c r="L39" s="61">
        <v>297</v>
      </c>
      <c r="M39" s="62">
        <v>0.79624664879356566</v>
      </c>
      <c r="N39" s="61">
        <v>2939</v>
      </c>
      <c r="O39" s="61">
        <v>3921</v>
      </c>
      <c r="P39" s="61">
        <v>2924</v>
      </c>
      <c r="Q39" s="62">
        <v>0.74572813057893395</v>
      </c>
      <c r="R39" s="63">
        <v>1282</v>
      </c>
      <c r="S39" s="63">
        <v>4126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4</v>
      </c>
      <c r="L41" s="32">
        <v>4</v>
      </c>
      <c r="M41" s="33">
        <v>1</v>
      </c>
      <c r="N41" s="45"/>
      <c r="O41" s="31">
        <v>59</v>
      </c>
      <c r="P41" s="32">
        <v>54</v>
      </c>
      <c r="Q41" s="33">
        <v>0.9152542372881356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14:E14"/>
    <mergeCell ref="A17:E17"/>
    <mergeCell ref="A20:E20"/>
    <mergeCell ref="A10:E10"/>
    <mergeCell ref="A12:E12"/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76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1139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159</v>
      </c>
      <c r="I12" s="30" t="s">
        <v>19</v>
      </c>
      <c r="J12" s="31">
        <v>21</v>
      </c>
      <c r="K12" s="32">
        <v>21</v>
      </c>
      <c r="L12" s="32">
        <v>17</v>
      </c>
      <c r="M12" s="33">
        <v>0.80952380952380953</v>
      </c>
      <c r="N12" s="34">
        <v>177</v>
      </c>
      <c r="O12" s="34">
        <v>182</v>
      </c>
      <c r="P12" s="34">
        <v>172</v>
      </c>
      <c r="Q12" s="33">
        <v>0.94505494505494503</v>
      </c>
      <c r="R12" s="35">
        <v>135</v>
      </c>
      <c r="S12" s="35">
        <v>296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24</v>
      </c>
      <c r="K13" s="32">
        <v>29</v>
      </c>
      <c r="L13" s="32">
        <v>22</v>
      </c>
      <c r="M13" s="33">
        <v>0.75862068965517238</v>
      </c>
      <c r="N13" s="34">
        <v>163</v>
      </c>
      <c r="O13" s="32">
        <v>202</v>
      </c>
      <c r="P13" s="32">
        <v>163</v>
      </c>
      <c r="Q13" s="33">
        <v>0.80693069306930698</v>
      </c>
      <c r="R13" s="35">
        <v>141</v>
      </c>
      <c r="S13" s="35">
        <v>238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1531</v>
      </c>
      <c r="I14" s="30" t="s">
        <v>22</v>
      </c>
      <c r="J14" s="31">
        <v>23</v>
      </c>
      <c r="K14" s="32">
        <v>28</v>
      </c>
      <c r="L14" s="32">
        <v>26</v>
      </c>
      <c r="M14" s="33">
        <v>0.9285714285714286</v>
      </c>
      <c r="N14" s="34">
        <v>177</v>
      </c>
      <c r="O14" s="32">
        <v>213</v>
      </c>
      <c r="P14" s="32">
        <v>182</v>
      </c>
      <c r="Q14" s="33">
        <v>0.85446009389671362</v>
      </c>
      <c r="R14" s="35">
        <v>85</v>
      </c>
      <c r="S14" s="35">
        <v>211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33</v>
      </c>
      <c r="K16" s="32">
        <v>44</v>
      </c>
      <c r="L16" s="32">
        <v>32</v>
      </c>
      <c r="M16" s="33">
        <v>0.72727272727272729</v>
      </c>
      <c r="N16" s="34">
        <v>268</v>
      </c>
      <c r="O16" s="32">
        <v>341</v>
      </c>
      <c r="P16" s="32">
        <v>262</v>
      </c>
      <c r="Q16" s="33">
        <v>0.76832844574780057</v>
      </c>
      <c r="R16" s="35">
        <v>182</v>
      </c>
      <c r="S16" s="35">
        <v>371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1181</v>
      </c>
      <c r="I17" s="30" t="s">
        <v>26</v>
      </c>
      <c r="J17" s="31">
        <v>31</v>
      </c>
      <c r="K17" s="32">
        <v>53</v>
      </c>
      <c r="L17" s="32">
        <v>38</v>
      </c>
      <c r="M17" s="33">
        <v>0.71698113207547165</v>
      </c>
      <c r="N17" s="34">
        <v>274</v>
      </c>
      <c r="O17" s="32">
        <v>380</v>
      </c>
      <c r="P17" s="32">
        <v>274</v>
      </c>
      <c r="Q17" s="33">
        <v>0.72105263157894739</v>
      </c>
      <c r="R17" s="35">
        <v>165</v>
      </c>
      <c r="S17" s="35">
        <v>364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40</v>
      </c>
      <c r="K18" s="32">
        <v>45</v>
      </c>
      <c r="L18" s="32">
        <v>37</v>
      </c>
      <c r="M18" s="33">
        <v>0.82222222222222219</v>
      </c>
      <c r="N18" s="34">
        <v>255</v>
      </c>
      <c r="O18" s="32">
        <v>301</v>
      </c>
      <c r="P18" s="32">
        <v>247</v>
      </c>
      <c r="Q18" s="33">
        <v>0.82059800664451832</v>
      </c>
      <c r="R18" s="35">
        <v>121</v>
      </c>
      <c r="S18" s="35">
        <v>326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37</v>
      </c>
      <c r="K19" s="32">
        <v>68</v>
      </c>
      <c r="L19" s="32">
        <v>29</v>
      </c>
      <c r="M19" s="33">
        <v>0.4264705882352941</v>
      </c>
      <c r="N19" s="34">
        <v>277</v>
      </c>
      <c r="O19" s="32">
        <v>458</v>
      </c>
      <c r="P19" s="32">
        <v>255</v>
      </c>
      <c r="Q19" s="33">
        <v>0.55676855895196509</v>
      </c>
      <c r="R19" s="35">
        <v>165</v>
      </c>
      <c r="S19" s="35">
        <v>338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53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347</v>
      </c>
      <c r="I21" s="30" t="s">
        <v>31</v>
      </c>
      <c r="J21" s="31">
        <v>42</v>
      </c>
      <c r="K21" s="32">
        <v>46</v>
      </c>
      <c r="L21" s="32">
        <v>42</v>
      </c>
      <c r="M21" s="33">
        <v>0.91304347826086951</v>
      </c>
      <c r="N21" s="34">
        <v>353</v>
      </c>
      <c r="O21" s="32">
        <v>397</v>
      </c>
      <c r="P21" s="32">
        <v>358</v>
      </c>
      <c r="Q21" s="33">
        <v>0.90176322418136023</v>
      </c>
      <c r="R21" s="35">
        <v>161</v>
      </c>
      <c r="S21" s="35">
        <v>436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58</v>
      </c>
      <c r="K22" s="32">
        <v>68</v>
      </c>
      <c r="L22" s="32">
        <v>53</v>
      </c>
      <c r="M22" s="33">
        <v>0.77941176470588236</v>
      </c>
      <c r="N22" s="34">
        <v>377</v>
      </c>
      <c r="O22" s="32">
        <v>475</v>
      </c>
      <c r="P22" s="32">
        <v>361</v>
      </c>
      <c r="Q22" s="33">
        <v>0.76</v>
      </c>
      <c r="R22" s="35">
        <v>110</v>
      </c>
      <c r="S22" s="35">
        <v>395</v>
      </c>
    </row>
    <row r="23" spans="1:19" x14ac:dyDescent="0.15">
      <c r="I23" s="30" t="s">
        <v>33</v>
      </c>
      <c r="J23" s="31">
        <v>35</v>
      </c>
      <c r="K23" s="32">
        <v>47</v>
      </c>
      <c r="L23" s="32">
        <v>34</v>
      </c>
      <c r="M23" s="33">
        <v>0.72340425531914898</v>
      </c>
      <c r="N23" s="34">
        <v>343</v>
      </c>
      <c r="O23" s="32">
        <v>432</v>
      </c>
      <c r="P23" s="32">
        <v>343</v>
      </c>
      <c r="Q23" s="33">
        <v>0.79398148148148151</v>
      </c>
      <c r="R23" s="35">
        <v>125</v>
      </c>
      <c r="S23" s="35">
        <v>376</v>
      </c>
    </row>
    <row r="24" spans="1:19" x14ac:dyDescent="0.15">
      <c r="I24" s="30" t="s">
        <v>34</v>
      </c>
      <c r="J24" s="31">
        <v>31</v>
      </c>
      <c r="K24" s="32">
        <v>40</v>
      </c>
      <c r="L24" s="32">
        <v>31</v>
      </c>
      <c r="M24" s="33">
        <v>0.77500000000000002</v>
      </c>
      <c r="N24" s="34">
        <v>337</v>
      </c>
      <c r="O24" s="32">
        <v>391</v>
      </c>
      <c r="P24" s="32">
        <v>327</v>
      </c>
      <c r="Q24" s="33">
        <v>0.83631713554987208</v>
      </c>
      <c r="R24" s="35">
        <v>107</v>
      </c>
      <c r="S24" s="35">
        <v>367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13</v>
      </c>
      <c r="K26" s="32">
        <v>14</v>
      </c>
      <c r="L26" s="32">
        <v>12</v>
      </c>
      <c r="M26" s="33">
        <v>0.8571428571428571</v>
      </c>
      <c r="N26" s="34">
        <v>106</v>
      </c>
      <c r="O26" s="32">
        <v>113</v>
      </c>
      <c r="P26" s="32">
        <v>102</v>
      </c>
      <c r="Q26" s="33">
        <v>0.90265486725663713</v>
      </c>
      <c r="R26" s="35">
        <v>31</v>
      </c>
      <c r="S26" s="35">
        <v>105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13</v>
      </c>
      <c r="K27" s="32">
        <v>17</v>
      </c>
      <c r="L27" s="32">
        <v>11</v>
      </c>
      <c r="M27" s="33">
        <v>0.6470588235294118</v>
      </c>
      <c r="N27" s="34">
        <v>96</v>
      </c>
      <c r="O27" s="32">
        <v>112</v>
      </c>
      <c r="P27" s="32">
        <v>93</v>
      </c>
      <c r="Q27" s="33">
        <v>0.8303571428571429</v>
      </c>
      <c r="R27" s="35">
        <v>25</v>
      </c>
      <c r="S27" s="35">
        <v>106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1</v>
      </c>
      <c r="K28" s="32">
        <v>1</v>
      </c>
      <c r="L28" s="32">
        <v>1</v>
      </c>
      <c r="M28" s="33">
        <v>1</v>
      </c>
      <c r="N28" s="34">
        <v>23</v>
      </c>
      <c r="O28" s="32">
        <v>24</v>
      </c>
      <c r="P28" s="32">
        <v>22</v>
      </c>
      <c r="Q28" s="33">
        <v>0.91666666666666663</v>
      </c>
      <c r="R28" s="35">
        <v>5</v>
      </c>
      <c r="S28" s="35">
        <v>26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11</v>
      </c>
      <c r="K29" s="32">
        <v>11</v>
      </c>
      <c r="L29" s="32">
        <v>11</v>
      </c>
      <c r="M29" s="33">
        <v>1</v>
      </c>
      <c r="N29" s="34">
        <v>67</v>
      </c>
      <c r="O29" s="32">
        <v>67</v>
      </c>
      <c r="P29" s="32">
        <v>65</v>
      </c>
      <c r="Q29" s="33">
        <v>0.97014925373134331</v>
      </c>
      <c r="R29" s="35">
        <v>16</v>
      </c>
      <c r="S29" s="35">
        <v>76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0</v>
      </c>
      <c r="L30" s="32">
        <v>0</v>
      </c>
      <c r="M30" s="33" t="s">
        <v>87</v>
      </c>
      <c r="N30" s="34">
        <v>12</v>
      </c>
      <c r="O30" s="32">
        <v>15</v>
      </c>
      <c r="P30" s="32">
        <v>12</v>
      </c>
      <c r="Q30" s="33">
        <v>0.8</v>
      </c>
      <c r="R30" s="35">
        <v>4</v>
      </c>
      <c r="S30" s="35">
        <v>11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2</v>
      </c>
      <c r="K31" s="32">
        <v>2</v>
      </c>
      <c r="L31" s="32">
        <v>2</v>
      </c>
      <c r="M31" s="33">
        <v>1</v>
      </c>
      <c r="N31" s="34">
        <v>14</v>
      </c>
      <c r="O31" s="32">
        <v>15</v>
      </c>
      <c r="P31" s="32">
        <v>5</v>
      </c>
      <c r="Q31" s="33">
        <v>0.33333333333333331</v>
      </c>
      <c r="R31" s="35">
        <v>21</v>
      </c>
      <c r="S31" s="35">
        <v>29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4</v>
      </c>
      <c r="O32" s="32">
        <v>6</v>
      </c>
      <c r="P32" s="32">
        <v>4</v>
      </c>
      <c r="Q32" s="33">
        <v>0.66666666666666663</v>
      </c>
      <c r="R32" s="35">
        <v>2</v>
      </c>
      <c r="S32" s="35">
        <v>3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4</v>
      </c>
      <c r="K33" s="32">
        <v>6</v>
      </c>
      <c r="L33" s="32">
        <v>5</v>
      </c>
      <c r="M33" s="33">
        <v>0.83333333333333337</v>
      </c>
      <c r="N33" s="34">
        <v>16</v>
      </c>
      <c r="O33" s="32">
        <v>19</v>
      </c>
      <c r="P33" s="32">
        <v>15</v>
      </c>
      <c r="Q33" s="33">
        <v>0.78947368421052633</v>
      </c>
      <c r="R33" s="35">
        <v>5</v>
      </c>
      <c r="S33" s="35">
        <v>23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2</v>
      </c>
      <c r="O34" s="32">
        <v>3</v>
      </c>
      <c r="P34" s="32">
        <v>2</v>
      </c>
      <c r="Q34" s="33">
        <v>0.66666666666666663</v>
      </c>
      <c r="R34" s="35">
        <v>1</v>
      </c>
      <c r="S34" s="35">
        <v>2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8</v>
      </c>
      <c r="K36" s="32">
        <v>9</v>
      </c>
      <c r="L36" s="32">
        <v>5</v>
      </c>
      <c r="M36" s="33">
        <v>0.55555555555555558</v>
      </c>
      <c r="N36" s="34">
        <v>26</v>
      </c>
      <c r="O36" s="32">
        <v>30</v>
      </c>
      <c r="P36" s="32">
        <v>19</v>
      </c>
      <c r="Q36" s="33">
        <v>0.6333333333333333</v>
      </c>
      <c r="R36" s="35">
        <v>18</v>
      </c>
      <c r="S36" s="35">
        <v>29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2</v>
      </c>
      <c r="K37" s="32">
        <v>3</v>
      </c>
      <c r="L37" s="32">
        <v>3</v>
      </c>
      <c r="M37" s="33">
        <v>1</v>
      </c>
      <c r="N37" s="34">
        <v>13</v>
      </c>
      <c r="O37" s="32">
        <v>19</v>
      </c>
      <c r="P37" s="32">
        <v>12</v>
      </c>
      <c r="Q37" s="33">
        <v>0.63157894736842102</v>
      </c>
      <c r="R37" s="35">
        <v>2</v>
      </c>
      <c r="S37" s="35">
        <v>13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429</v>
      </c>
      <c r="K39" s="61">
        <v>552</v>
      </c>
      <c r="L39" s="61">
        <v>411</v>
      </c>
      <c r="M39" s="62">
        <v>0.74456521739130432</v>
      </c>
      <c r="N39" s="61">
        <v>3380</v>
      </c>
      <c r="O39" s="61">
        <v>4195</v>
      </c>
      <c r="P39" s="61">
        <v>3295</v>
      </c>
      <c r="Q39" s="62">
        <v>0.78545887961859351</v>
      </c>
      <c r="R39" s="63">
        <v>1627</v>
      </c>
      <c r="S39" s="63">
        <v>4141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22</v>
      </c>
      <c r="L41" s="32">
        <v>20</v>
      </c>
      <c r="M41" s="33">
        <v>0.90909090909090906</v>
      </c>
      <c r="N41" s="45"/>
      <c r="O41" s="31">
        <v>118</v>
      </c>
      <c r="P41" s="32">
        <v>108</v>
      </c>
      <c r="Q41" s="33">
        <v>0.9152542372881356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  <mergeCell ref="A14:E14"/>
    <mergeCell ref="A17:E17"/>
    <mergeCell ref="A20:E20"/>
    <mergeCell ref="A10:E10"/>
    <mergeCell ref="A12:E12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77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754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196</v>
      </c>
      <c r="I12" s="30" t="s">
        <v>19</v>
      </c>
      <c r="J12" s="31">
        <v>17</v>
      </c>
      <c r="K12" s="32">
        <v>15</v>
      </c>
      <c r="L12" s="32">
        <v>14</v>
      </c>
      <c r="M12" s="33">
        <v>0.93333333333333335</v>
      </c>
      <c r="N12" s="34">
        <v>117</v>
      </c>
      <c r="O12" s="34">
        <v>115</v>
      </c>
      <c r="P12" s="34">
        <v>112</v>
      </c>
      <c r="Q12" s="33">
        <v>0.97391304347826091</v>
      </c>
      <c r="R12" s="35">
        <v>40</v>
      </c>
      <c r="S12" s="35">
        <v>143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21</v>
      </c>
      <c r="K13" s="32">
        <v>25</v>
      </c>
      <c r="L13" s="32">
        <v>24</v>
      </c>
      <c r="M13" s="33">
        <v>0.96</v>
      </c>
      <c r="N13" s="34">
        <v>103</v>
      </c>
      <c r="O13" s="32">
        <v>123</v>
      </c>
      <c r="P13" s="32">
        <v>104</v>
      </c>
      <c r="Q13" s="33">
        <v>0.84552845528455289</v>
      </c>
      <c r="R13" s="35">
        <v>43</v>
      </c>
      <c r="S13" s="35">
        <v>141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1008</v>
      </c>
      <c r="I14" s="30" t="s">
        <v>22</v>
      </c>
      <c r="J14" s="31">
        <v>19</v>
      </c>
      <c r="K14" s="32">
        <v>21</v>
      </c>
      <c r="L14" s="32">
        <v>21</v>
      </c>
      <c r="M14" s="33">
        <v>1</v>
      </c>
      <c r="N14" s="34">
        <v>94</v>
      </c>
      <c r="O14" s="32">
        <v>112</v>
      </c>
      <c r="P14" s="32">
        <v>105</v>
      </c>
      <c r="Q14" s="33">
        <v>0.9375</v>
      </c>
      <c r="R14" s="35">
        <v>33</v>
      </c>
      <c r="S14" s="35">
        <v>126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22</v>
      </c>
      <c r="K16" s="32">
        <v>24</v>
      </c>
      <c r="L16" s="32">
        <v>22</v>
      </c>
      <c r="M16" s="33">
        <v>0.91666666666666663</v>
      </c>
      <c r="N16" s="34">
        <v>198</v>
      </c>
      <c r="O16" s="32">
        <v>247</v>
      </c>
      <c r="P16" s="32">
        <v>209</v>
      </c>
      <c r="Q16" s="33">
        <v>0.84615384615384615</v>
      </c>
      <c r="R16" s="35">
        <v>34</v>
      </c>
      <c r="S16" s="35">
        <v>262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785</v>
      </c>
      <c r="I17" s="30" t="s">
        <v>26</v>
      </c>
      <c r="J17" s="31">
        <v>12</v>
      </c>
      <c r="K17" s="32">
        <v>18</v>
      </c>
      <c r="L17" s="32">
        <v>11</v>
      </c>
      <c r="M17" s="33">
        <v>0.61111111111111116</v>
      </c>
      <c r="N17" s="34">
        <v>183</v>
      </c>
      <c r="O17" s="32">
        <v>240</v>
      </c>
      <c r="P17" s="32">
        <v>189</v>
      </c>
      <c r="Q17" s="33">
        <v>0.78749999999999998</v>
      </c>
      <c r="R17" s="35">
        <v>43</v>
      </c>
      <c r="S17" s="35">
        <v>245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15</v>
      </c>
      <c r="K18" s="32">
        <v>20</v>
      </c>
      <c r="L18" s="32">
        <v>17</v>
      </c>
      <c r="M18" s="33">
        <v>0.85</v>
      </c>
      <c r="N18" s="34">
        <v>191</v>
      </c>
      <c r="O18" s="32">
        <v>238</v>
      </c>
      <c r="P18" s="32">
        <v>204</v>
      </c>
      <c r="Q18" s="33">
        <v>0.8571428571428571</v>
      </c>
      <c r="R18" s="35">
        <v>45</v>
      </c>
      <c r="S18" s="35">
        <v>253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10</v>
      </c>
      <c r="K19" s="32">
        <v>16</v>
      </c>
      <c r="L19" s="32">
        <v>8</v>
      </c>
      <c r="M19" s="33">
        <v>0.5</v>
      </c>
      <c r="N19" s="34">
        <v>176</v>
      </c>
      <c r="O19" s="32">
        <v>248</v>
      </c>
      <c r="P19" s="32">
        <v>187</v>
      </c>
      <c r="Q19" s="33">
        <v>0.75403225806451613</v>
      </c>
      <c r="R19" s="35">
        <v>36</v>
      </c>
      <c r="S19" s="35">
        <v>218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37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201</v>
      </c>
      <c r="I21" s="30" t="s">
        <v>31</v>
      </c>
      <c r="J21" s="31">
        <v>30</v>
      </c>
      <c r="K21" s="32">
        <v>30</v>
      </c>
      <c r="L21" s="32">
        <v>29</v>
      </c>
      <c r="M21" s="33">
        <v>0.96666666666666667</v>
      </c>
      <c r="N21" s="34">
        <v>198</v>
      </c>
      <c r="O21" s="32">
        <v>219</v>
      </c>
      <c r="P21" s="32">
        <v>206</v>
      </c>
      <c r="Q21" s="33">
        <v>0.94063926940639264</v>
      </c>
      <c r="R21" s="35">
        <v>99</v>
      </c>
      <c r="S21" s="35">
        <v>375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34</v>
      </c>
      <c r="K22" s="32">
        <v>40</v>
      </c>
      <c r="L22" s="32">
        <v>37</v>
      </c>
      <c r="M22" s="33">
        <v>0.92500000000000004</v>
      </c>
      <c r="N22" s="34">
        <v>205</v>
      </c>
      <c r="O22" s="32">
        <v>264</v>
      </c>
      <c r="P22" s="32">
        <v>220</v>
      </c>
      <c r="Q22" s="33">
        <v>0.83333333333333337</v>
      </c>
      <c r="R22" s="35">
        <v>74</v>
      </c>
      <c r="S22" s="35">
        <v>323</v>
      </c>
    </row>
    <row r="23" spans="1:19" x14ac:dyDescent="0.15">
      <c r="I23" s="30" t="s">
        <v>33</v>
      </c>
      <c r="J23" s="31">
        <v>30</v>
      </c>
      <c r="K23" s="32">
        <v>38</v>
      </c>
      <c r="L23" s="32">
        <v>34</v>
      </c>
      <c r="M23" s="33">
        <v>0.89473684210526316</v>
      </c>
      <c r="N23" s="34">
        <v>193</v>
      </c>
      <c r="O23" s="32">
        <v>250</v>
      </c>
      <c r="P23" s="32">
        <v>199</v>
      </c>
      <c r="Q23" s="33">
        <v>0.79600000000000004</v>
      </c>
      <c r="R23" s="35">
        <v>50</v>
      </c>
      <c r="S23" s="35">
        <v>268</v>
      </c>
    </row>
    <row r="24" spans="1:19" x14ac:dyDescent="0.15">
      <c r="I24" s="30" t="s">
        <v>34</v>
      </c>
      <c r="J24" s="31">
        <v>32</v>
      </c>
      <c r="K24" s="32">
        <v>37</v>
      </c>
      <c r="L24" s="32">
        <v>35</v>
      </c>
      <c r="M24" s="33">
        <v>0.94594594594594594</v>
      </c>
      <c r="N24" s="34">
        <v>192</v>
      </c>
      <c r="O24" s="32">
        <v>219</v>
      </c>
      <c r="P24" s="32">
        <v>201</v>
      </c>
      <c r="Q24" s="33">
        <v>0.9178082191780822</v>
      </c>
      <c r="R24" s="35">
        <v>39</v>
      </c>
      <c r="S24" s="35">
        <v>253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18</v>
      </c>
      <c r="K26" s="32">
        <v>16</v>
      </c>
      <c r="L26" s="32">
        <v>14</v>
      </c>
      <c r="M26" s="33">
        <v>0.875</v>
      </c>
      <c r="N26" s="34">
        <v>77</v>
      </c>
      <c r="O26" s="32">
        <v>84</v>
      </c>
      <c r="P26" s="32">
        <v>77</v>
      </c>
      <c r="Q26" s="33">
        <v>0.91666666666666663</v>
      </c>
      <c r="R26" s="35">
        <v>15</v>
      </c>
      <c r="S26" s="35">
        <v>91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28</v>
      </c>
      <c r="K27" s="32">
        <v>31</v>
      </c>
      <c r="L27" s="32">
        <v>29</v>
      </c>
      <c r="M27" s="33">
        <v>0.93548387096774188</v>
      </c>
      <c r="N27" s="34">
        <v>133</v>
      </c>
      <c r="O27" s="32">
        <v>155</v>
      </c>
      <c r="P27" s="32">
        <v>135</v>
      </c>
      <c r="Q27" s="33">
        <v>0.87096774193548387</v>
      </c>
      <c r="R27" s="35">
        <v>209</v>
      </c>
      <c r="S27" s="35">
        <v>524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0</v>
      </c>
      <c r="L28" s="32">
        <v>0</v>
      </c>
      <c r="M28" s="33" t="s">
        <v>87</v>
      </c>
      <c r="N28" s="34">
        <v>1</v>
      </c>
      <c r="O28" s="32">
        <v>1</v>
      </c>
      <c r="P28" s="32">
        <v>1</v>
      </c>
      <c r="Q28" s="33">
        <v>1</v>
      </c>
      <c r="R28" s="35">
        <v>3</v>
      </c>
      <c r="S28" s="35">
        <v>12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5</v>
      </c>
      <c r="K29" s="32">
        <v>5</v>
      </c>
      <c r="L29" s="32">
        <v>5</v>
      </c>
      <c r="M29" s="33">
        <v>1</v>
      </c>
      <c r="N29" s="34">
        <v>34</v>
      </c>
      <c r="O29" s="32">
        <v>36</v>
      </c>
      <c r="P29" s="32">
        <v>34</v>
      </c>
      <c r="Q29" s="33">
        <v>0.94444444444444442</v>
      </c>
      <c r="R29" s="35">
        <v>7</v>
      </c>
      <c r="S29" s="35">
        <v>48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1</v>
      </c>
      <c r="L30" s="32">
        <v>0</v>
      </c>
      <c r="M30" s="33">
        <v>0</v>
      </c>
      <c r="N30" s="34">
        <v>11</v>
      </c>
      <c r="O30" s="32">
        <v>14</v>
      </c>
      <c r="P30" s="32">
        <v>11</v>
      </c>
      <c r="Q30" s="33">
        <v>0.7857142857142857</v>
      </c>
      <c r="R30" s="35">
        <v>3</v>
      </c>
      <c r="S30" s="35">
        <v>16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1</v>
      </c>
      <c r="O31" s="32">
        <v>1</v>
      </c>
      <c r="P31" s="32">
        <v>0</v>
      </c>
      <c r="Q31" s="33">
        <v>0</v>
      </c>
      <c r="R31" s="35">
        <v>0</v>
      </c>
      <c r="S31" s="35">
        <v>1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1</v>
      </c>
      <c r="K32" s="32">
        <v>1</v>
      </c>
      <c r="L32" s="32">
        <v>1</v>
      </c>
      <c r="M32" s="33">
        <v>1</v>
      </c>
      <c r="N32" s="34">
        <v>3</v>
      </c>
      <c r="O32" s="32">
        <v>3</v>
      </c>
      <c r="P32" s="32">
        <v>2</v>
      </c>
      <c r="Q32" s="33">
        <v>0.66666666666666663</v>
      </c>
      <c r="R32" s="35">
        <v>0</v>
      </c>
      <c r="S32" s="35">
        <v>4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0</v>
      </c>
      <c r="L33" s="32">
        <v>0</v>
      </c>
      <c r="M33" s="33" t="s">
        <v>87</v>
      </c>
      <c r="N33" s="34">
        <v>3</v>
      </c>
      <c r="O33" s="32">
        <v>3</v>
      </c>
      <c r="P33" s="32">
        <v>2</v>
      </c>
      <c r="Q33" s="33">
        <v>0.66666666666666663</v>
      </c>
      <c r="R33" s="35">
        <v>1</v>
      </c>
      <c r="S33" s="35">
        <v>4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2</v>
      </c>
      <c r="K34" s="32">
        <v>2</v>
      </c>
      <c r="L34" s="32">
        <v>1</v>
      </c>
      <c r="M34" s="33">
        <v>0.5</v>
      </c>
      <c r="N34" s="34">
        <v>2</v>
      </c>
      <c r="O34" s="32">
        <v>3</v>
      </c>
      <c r="P34" s="32">
        <v>2</v>
      </c>
      <c r="Q34" s="33">
        <v>0.66666666666666663</v>
      </c>
      <c r="R34" s="35">
        <v>4</v>
      </c>
      <c r="S34" s="35">
        <v>13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0</v>
      </c>
      <c r="O36" s="32">
        <v>0</v>
      </c>
      <c r="P36" s="32">
        <v>0</v>
      </c>
      <c r="Q36" s="33" t="s">
        <v>87</v>
      </c>
      <c r="R36" s="35">
        <v>6</v>
      </c>
      <c r="S36" s="35">
        <v>12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1</v>
      </c>
      <c r="O37" s="32">
        <v>1</v>
      </c>
      <c r="P37" s="32">
        <v>1</v>
      </c>
      <c r="Q37" s="33">
        <v>1</v>
      </c>
      <c r="R37" s="35">
        <v>2</v>
      </c>
      <c r="S37" s="35">
        <v>6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296</v>
      </c>
      <c r="K39" s="61">
        <v>340</v>
      </c>
      <c r="L39" s="61">
        <v>302</v>
      </c>
      <c r="M39" s="62">
        <v>0.88823529411764701</v>
      </c>
      <c r="N39" s="61">
        <v>2116</v>
      </c>
      <c r="O39" s="61">
        <v>2576</v>
      </c>
      <c r="P39" s="61">
        <v>2201</v>
      </c>
      <c r="Q39" s="62">
        <v>0.85442546583850931</v>
      </c>
      <c r="R39" s="63">
        <v>786</v>
      </c>
      <c r="S39" s="63">
        <v>3338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12</v>
      </c>
      <c r="L41" s="32">
        <v>12</v>
      </c>
      <c r="M41" s="33">
        <v>1</v>
      </c>
      <c r="N41" s="45"/>
      <c r="O41" s="31">
        <v>118</v>
      </c>
      <c r="P41" s="32">
        <v>113</v>
      </c>
      <c r="Q41" s="33">
        <v>0.9576271186440678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  <mergeCell ref="A14:E14"/>
    <mergeCell ref="A17:E17"/>
    <mergeCell ref="A20:E20"/>
    <mergeCell ref="A10:E10"/>
    <mergeCell ref="A12:E12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78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511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110</v>
      </c>
      <c r="I12" s="30" t="s">
        <v>19</v>
      </c>
      <c r="J12" s="31">
        <v>7</v>
      </c>
      <c r="K12" s="32">
        <v>6</v>
      </c>
      <c r="L12" s="32">
        <v>6</v>
      </c>
      <c r="M12" s="33">
        <v>1</v>
      </c>
      <c r="N12" s="34">
        <v>44</v>
      </c>
      <c r="O12" s="34">
        <v>41</v>
      </c>
      <c r="P12" s="34">
        <v>40</v>
      </c>
      <c r="Q12" s="33">
        <v>0.97560975609756095</v>
      </c>
      <c r="R12" s="35">
        <v>105</v>
      </c>
      <c r="S12" s="35">
        <v>165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4</v>
      </c>
      <c r="K13" s="32">
        <v>4</v>
      </c>
      <c r="L13" s="32">
        <v>4</v>
      </c>
      <c r="M13" s="33">
        <v>1</v>
      </c>
      <c r="N13" s="34">
        <v>34</v>
      </c>
      <c r="O13" s="32">
        <v>45</v>
      </c>
      <c r="P13" s="32">
        <v>33</v>
      </c>
      <c r="Q13" s="33">
        <v>0.73333333333333328</v>
      </c>
      <c r="R13" s="35">
        <v>33</v>
      </c>
      <c r="S13" s="35">
        <v>62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664</v>
      </c>
      <c r="I14" s="30" t="s">
        <v>22</v>
      </c>
      <c r="J14" s="31">
        <v>7</v>
      </c>
      <c r="K14" s="32">
        <v>8</v>
      </c>
      <c r="L14" s="32">
        <v>6</v>
      </c>
      <c r="M14" s="33">
        <v>0.75</v>
      </c>
      <c r="N14" s="34">
        <v>33</v>
      </c>
      <c r="O14" s="32">
        <v>37</v>
      </c>
      <c r="P14" s="32">
        <v>31</v>
      </c>
      <c r="Q14" s="33">
        <v>0.83783783783783783</v>
      </c>
      <c r="R14" s="35">
        <v>27</v>
      </c>
      <c r="S14" s="35">
        <v>56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3</v>
      </c>
      <c r="K16" s="32">
        <v>9</v>
      </c>
      <c r="L16" s="32">
        <v>8</v>
      </c>
      <c r="M16" s="33">
        <v>0.88888888888888884</v>
      </c>
      <c r="N16" s="34">
        <v>101</v>
      </c>
      <c r="O16" s="32">
        <v>133</v>
      </c>
      <c r="P16" s="32">
        <v>96</v>
      </c>
      <c r="Q16" s="33">
        <v>0.72180451127819545</v>
      </c>
      <c r="R16" s="35">
        <v>63</v>
      </c>
      <c r="S16" s="35">
        <v>139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525</v>
      </c>
      <c r="I17" s="30" t="s">
        <v>26</v>
      </c>
      <c r="J17" s="31">
        <v>6</v>
      </c>
      <c r="K17" s="32">
        <v>7</v>
      </c>
      <c r="L17" s="32">
        <v>6</v>
      </c>
      <c r="M17" s="33">
        <v>0.8571428571428571</v>
      </c>
      <c r="N17" s="34">
        <v>87</v>
      </c>
      <c r="O17" s="32">
        <v>107</v>
      </c>
      <c r="P17" s="32">
        <v>84</v>
      </c>
      <c r="Q17" s="33">
        <v>0.78504672897196259</v>
      </c>
      <c r="R17" s="35">
        <v>70</v>
      </c>
      <c r="S17" s="35">
        <v>150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13</v>
      </c>
      <c r="K18" s="32">
        <v>15</v>
      </c>
      <c r="L18" s="32">
        <v>12</v>
      </c>
      <c r="M18" s="33">
        <v>0.8</v>
      </c>
      <c r="N18" s="34">
        <v>92</v>
      </c>
      <c r="O18" s="32">
        <v>120</v>
      </c>
      <c r="P18" s="32">
        <v>96</v>
      </c>
      <c r="Q18" s="33">
        <v>0.8</v>
      </c>
      <c r="R18" s="35">
        <v>40</v>
      </c>
      <c r="S18" s="35">
        <v>114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10</v>
      </c>
      <c r="K19" s="32">
        <v>14</v>
      </c>
      <c r="L19" s="32">
        <v>6</v>
      </c>
      <c r="M19" s="33">
        <v>0.42857142857142855</v>
      </c>
      <c r="N19" s="34">
        <v>85</v>
      </c>
      <c r="O19" s="32">
        <v>128</v>
      </c>
      <c r="P19" s="32">
        <v>81</v>
      </c>
      <c r="Q19" s="33">
        <v>0.6328125</v>
      </c>
      <c r="R19" s="35">
        <v>58</v>
      </c>
      <c r="S19" s="35">
        <v>105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16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130</v>
      </c>
      <c r="I21" s="30" t="s">
        <v>31</v>
      </c>
      <c r="J21" s="31">
        <v>7</v>
      </c>
      <c r="K21" s="32">
        <v>10</v>
      </c>
      <c r="L21" s="32">
        <v>8</v>
      </c>
      <c r="M21" s="33">
        <v>0.8</v>
      </c>
      <c r="N21" s="34">
        <v>111</v>
      </c>
      <c r="O21" s="32">
        <v>131</v>
      </c>
      <c r="P21" s="32">
        <v>115</v>
      </c>
      <c r="Q21" s="33">
        <v>0.87786259541984735</v>
      </c>
      <c r="R21" s="35">
        <v>60</v>
      </c>
      <c r="S21" s="35">
        <v>157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15</v>
      </c>
      <c r="K22" s="32">
        <v>21</v>
      </c>
      <c r="L22" s="32">
        <v>13</v>
      </c>
      <c r="M22" s="33">
        <v>0.61904761904761907</v>
      </c>
      <c r="N22" s="34">
        <v>125</v>
      </c>
      <c r="O22" s="32">
        <v>161</v>
      </c>
      <c r="P22" s="32">
        <v>125</v>
      </c>
      <c r="Q22" s="33">
        <v>0.77639751552795033</v>
      </c>
      <c r="R22" s="35">
        <v>47</v>
      </c>
      <c r="S22" s="35">
        <v>163</v>
      </c>
    </row>
    <row r="23" spans="1:19" x14ac:dyDescent="0.15">
      <c r="I23" s="30" t="s">
        <v>33</v>
      </c>
      <c r="J23" s="31">
        <v>9</v>
      </c>
      <c r="K23" s="32">
        <v>13</v>
      </c>
      <c r="L23" s="32">
        <v>11</v>
      </c>
      <c r="M23" s="33">
        <v>0.84615384615384615</v>
      </c>
      <c r="N23" s="34">
        <v>112</v>
      </c>
      <c r="O23" s="32">
        <v>159</v>
      </c>
      <c r="P23" s="32">
        <v>117</v>
      </c>
      <c r="Q23" s="33">
        <v>0.73584905660377353</v>
      </c>
      <c r="R23" s="35">
        <v>55</v>
      </c>
      <c r="S23" s="35">
        <v>145</v>
      </c>
    </row>
    <row r="24" spans="1:19" x14ac:dyDescent="0.15">
      <c r="I24" s="30" t="s">
        <v>34</v>
      </c>
      <c r="J24" s="31">
        <v>11</v>
      </c>
      <c r="K24" s="32">
        <v>12</v>
      </c>
      <c r="L24" s="32">
        <v>11</v>
      </c>
      <c r="M24" s="33">
        <v>0.91666666666666663</v>
      </c>
      <c r="N24" s="34">
        <v>127</v>
      </c>
      <c r="O24" s="32">
        <v>146</v>
      </c>
      <c r="P24" s="32">
        <v>129</v>
      </c>
      <c r="Q24" s="33">
        <v>0.88356164383561642</v>
      </c>
      <c r="R24" s="35">
        <v>31</v>
      </c>
      <c r="S24" s="35">
        <v>149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1</v>
      </c>
      <c r="K26" s="32">
        <v>1</v>
      </c>
      <c r="L26" s="32">
        <v>1</v>
      </c>
      <c r="M26" s="33">
        <v>1</v>
      </c>
      <c r="N26" s="34">
        <v>31</v>
      </c>
      <c r="O26" s="32">
        <v>29</v>
      </c>
      <c r="P26" s="32">
        <v>28</v>
      </c>
      <c r="Q26" s="33">
        <v>0.96551724137931039</v>
      </c>
      <c r="R26" s="35">
        <v>8</v>
      </c>
      <c r="S26" s="35">
        <v>35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4</v>
      </c>
      <c r="K27" s="32">
        <v>5</v>
      </c>
      <c r="L27" s="32">
        <v>5</v>
      </c>
      <c r="M27" s="33">
        <v>1</v>
      </c>
      <c r="N27" s="34">
        <v>35</v>
      </c>
      <c r="O27" s="32">
        <v>49</v>
      </c>
      <c r="P27" s="32">
        <v>36</v>
      </c>
      <c r="Q27" s="33">
        <v>0.73469387755102045</v>
      </c>
      <c r="R27" s="35">
        <v>11</v>
      </c>
      <c r="S27" s="35">
        <v>50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1</v>
      </c>
      <c r="K28" s="32">
        <v>1</v>
      </c>
      <c r="L28" s="32">
        <v>1</v>
      </c>
      <c r="M28" s="33">
        <v>1</v>
      </c>
      <c r="N28" s="34">
        <v>9</v>
      </c>
      <c r="O28" s="32">
        <v>11</v>
      </c>
      <c r="P28" s="32">
        <v>10</v>
      </c>
      <c r="Q28" s="33">
        <v>0.90909090909090906</v>
      </c>
      <c r="R28" s="35">
        <v>2</v>
      </c>
      <c r="S28" s="35">
        <v>10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2</v>
      </c>
      <c r="K29" s="32">
        <v>3</v>
      </c>
      <c r="L29" s="32">
        <v>3</v>
      </c>
      <c r="M29" s="33">
        <v>1</v>
      </c>
      <c r="N29" s="34">
        <v>22</v>
      </c>
      <c r="O29" s="32">
        <v>23</v>
      </c>
      <c r="P29" s="32">
        <v>23</v>
      </c>
      <c r="Q29" s="33">
        <v>1</v>
      </c>
      <c r="R29" s="35">
        <v>2</v>
      </c>
      <c r="S29" s="35">
        <v>29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0</v>
      </c>
      <c r="L30" s="32">
        <v>0</v>
      </c>
      <c r="M30" s="33" t="s">
        <v>87</v>
      </c>
      <c r="N30" s="34">
        <v>9</v>
      </c>
      <c r="O30" s="32">
        <v>9</v>
      </c>
      <c r="P30" s="32">
        <v>9</v>
      </c>
      <c r="Q30" s="33">
        <v>1</v>
      </c>
      <c r="R30" s="35">
        <v>4</v>
      </c>
      <c r="S30" s="35">
        <v>11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0</v>
      </c>
      <c r="O31" s="32">
        <v>0</v>
      </c>
      <c r="P31" s="32">
        <v>0</v>
      </c>
      <c r="Q31" s="33" t="s">
        <v>87</v>
      </c>
      <c r="R31" s="35">
        <v>0</v>
      </c>
      <c r="S31" s="35">
        <v>0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0</v>
      </c>
      <c r="O32" s="32">
        <v>0</v>
      </c>
      <c r="P32" s="32">
        <v>0</v>
      </c>
      <c r="Q32" s="33" t="s">
        <v>87</v>
      </c>
      <c r="R32" s="35">
        <v>0</v>
      </c>
      <c r="S32" s="35">
        <v>0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1</v>
      </c>
      <c r="K33" s="32">
        <v>1</v>
      </c>
      <c r="L33" s="32">
        <v>0</v>
      </c>
      <c r="M33" s="33">
        <v>0</v>
      </c>
      <c r="N33" s="34">
        <v>8</v>
      </c>
      <c r="O33" s="32">
        <v>9</v>
      </c>
      <c r="P33" s="32">
        <v>7</v>
      </c>
      <c r="Q33" s="33">
        <v>0.77777777777777779</v>
      </c>
      <c r="R33" s="35">
        <v>1</v>
      </c>
      <c r="S33" s="35">
        <v>8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6</v>
      </c>
      <c r="O34" s="32">
        <v>7</v>
      </c>
      <c r="P34" s="32">
        <v>7</v>
      </c>
      <c r="Q34" s="33">
        <v>1</v>
      </c>
      <c r="R34" s="35">
        <v>0</v>
      </c>
      <c r="S34" s="35">
        <v>5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1</v>
      </c>
      <c r="O36" s="32">
        <v>1</v>
      </c>
      <c r="P36" s="32">
        <v>1</v>
      </c>
      <c r="Q36" s="33">
        <v>1</v>
      </c>
      <c r="R36" s="35">
        <v>2</v>
      </c>
      <c r="S36" s="35">
        <v>4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0</v>
      </c>
      <c r="S37" s="35">
        <v>0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101</v>
      </c>
      <c r="K39" s="61">
        <v>130</v>
      </c>
      <c r="L39" s="61">
        <v>101</v>
      </c>
      <c r="M39" s="62">
        <v>0.77692307692307694</v>
      </c>
      <c r="N39" s="61">
        <v>1072</v>
      </c>
      <c r="O39" s="61">
        <v>1346</v>
      </c>
      <c r="P39" s="61">
        <v>1068</v>
      </c>
      <c r="Q39" s="62">
        <v>0.79346210995542343</v>
      </c>
      <c r="R39" s="63">
        <v>619</v>
      </c>
      <c r="S39" s="63">
        <v>1557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6</v>
      </c>
      <c r="L41" s="32">
        <v>6</v>
      </c>
      <c r="M41" s="33">
        <v>1</v>
      </c>
      <c r="N41" s="45"/>
      <c r="O41" s="31">
        <v>92</v>
      </c>
      <c r="P41" s="32">
        <v>81</v>
      </c>
      <c r="Q41" s="33">
        <v>0.88043478260869568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  <mergeCell ref="A14:E14"/>
    <mergeCell ref="A17:E17"/>
    <mergeCell ref="A20:E20"/>
    <mergeCell ref="A10:E10"/>
    <mergeCell ref="A12:E12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U40"/>
  <sheetViews>
    <sheetView zoomScale="70" zoomScaleNormal="70" workbookViewId="0">
      <selection activeCell="S40" sqref="S40:S42"/>
    </sheetView>
  </sheetViews>
  <sheetFormatPr baseColWidth="10" defaultColWidth="12" defaultRowHeight="12.75" x14ac:dyDescent="0.2"/>
  <cols>
    <col min="1" max="1" width="40.6640625" style="97" bestFit="1" customWidth="1"/>
    <col min="2" max="2" width="14.1640625" style="97" bestFit="1" customWidth="1"/>
    <col min="3" max="3" width="13.6640625" style="97" bestFit="1" customWidth="1"/>
    <col min="4" max="4" width="7.33203125" style="97" bestFit="1" customWidth="1"/>
    <col min="5" max="5" width="13" style="97" customWidth="1"/>
    <col min="6" max="6" width="13.6640625" style="97" bestFit="1" customWidth="1"/>
    <col min="7" max="7" width="7.33203125" style="97" bestFit="1" customWidth="1"/>
    <col min="8" max="8" width="2.1640625" style="97" customWidth="1"/>
    <col min="9" max="9" width="14.1640625" style="97" bestFit="1" customWidth="1"/>
    <col min="10" max="10" width="13.6640625" style="97" bestFit="1" customWidth="1"/>
    <col min="11" max="11" width="7.33203125" style="97" bestFit="1" customWidth="1"/>
    <col min="12" max="12" width="14.1640625" style="97" bestFit="1" customWidth="1"/>
    <col min="13" max="13" width="13.6640625" style="97" bestFit="1" customWidth="1"/>
    <col min="14" max="14" width="7.33203125" style="97" bestFit="1" customWidth="1"/>
    <col min="15" max="15" width="2.1640625" style="97" customWidth="1"/>
    <col min="16" max="16" width="14.1640625" style="97" bestFit="1" customWidth="1"/>
    <col min="17" max="17" width="13.6640625" style="97" bestFit="1" customWidth="1"/>
    <col min="18" max="18" width="7.33203125" style="97" bestFit="1" customWidth="1"/>
    <col min="19" max="19" width="14.1640625" style="97" bestFit="1" customWidth="1"/>
    <col min="20" max="20" width="13.6640625" style="97" bestFit="1" customWidth="1"/>
    <col min="21" max="21" width="7.33203125" style="97" bestFit="1" customWidth="1"/>
    <col min="22" max="22" width="7.5" style="97" customWidth="1"/>
    <col min="23" max="16384" width="12" style="97"/>
  </cols>
  <sheetData>
    <row r="1" spans="1:21" s="83" customFormat="1" ht="17.45" customHeight="1" x14ac:dyDescent="0.2">
      <c r="A1" s="167" t="s">
        <v>88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9"/>
    </row>
    <row r="2" spans="1:21" s="83" customFormat="1" ht="17.45" customHeight="1" x14ac:dyDescent="0.2">
      <c r="A2" s="170" t="s">
        <v>138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2"/>
    </row>
    <row r="3" spans="1:21" s="83" customFormat="1" ht="17.45" customHeight="1" thickBot="1" x14ac:dyDescent="0.25">
      <c r="A3" s="173" t="s">
        <v>132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5"/>
    </row>
    <row r="4" spans="1:21" s="83" customFormat="1" ht="17.45" customHeight="1" thickBot="1" x14ac:dyDescent="0.25">
      <c r="A4" s="112"/>
      <c r="B4" s="112"/>
      <c r="C4" s="112"/>
      <c r="D4" s="112"/>
      <c r="E4" s="112"/>
      <c r="F4" s="112"/>
      <c r="G4" s="112"/>
      <c r="H4" s="113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</row>
    <row r="5" spans="1:21" s="83" customFormat="1" ht="13.5" thickBot="1" x14ac:dyDescent="0.25">
      <c r="A5" s="176" t="s">
        <v>133</v>
      </c>
      <c r="B5" s="179" t="s">
        <v>134</v>
      </c>
      <c r="C5" s="180"/>
      <c r="D5" s="180"/>
      <c r="E5" s="180"/>
      <c r="F5" s="180"/>
      <c r="G5" s="181"/>
      <c r="H5" s="113"/>
      <c r="I5" s="179" t="s">
        <v>135</v>
      </c>
      <c r="J5" s="180"/>
      <c r="K5" s="180"/>
      <c r="L5" s="180"/>
      <c r="M5" s="180"/>
      <c r="N5" s="181"/>
      <c r="O5" s="113"/>
      <c r="P5" s="179" t="s">
        <v>123</v>
      </c>
      <c r="Q5" s="180"/>
      <c r="R5" s="180"/>
      <c r="S5" s="180"/>
      <c r="T5" s="180"/>
      <c r="U5" s="181"/>
    </row>
    <row r="6" spans="1:21" s="83" customFormat="1" ht="13.5" thickBot="1" x14ac:dyDescent="0.25">
      <c r="A6" s="177"/>
      <c r="B6" s="164" t="s">
        <v>7</v>
      </c>
      <c r="C6" s="165"/>
      <c r="D6" s="166"/>
      <c r="E6" s="161" t="s">
        <v>8</v>
      </c>
      <c r="F6" s="162"/>
      <c r="G6" s="163"/>
      <c r="H6" s="112"/>
      <c r="I6" s="164" t="s">
        <v>7</v>
      </c>
      <c r="J6" s="165"/>
      <c r="K6" s="166"/>
      <c r="L6" s="161" t="s">
        <v>8</v>
      </c>
      <c r="M6" s="162"/>
      <c r="N6" s="163"/>
      <c r="O6" s="112"/>
      <c r="P6" s="164" t="s">
        <v>7</v>
      </c>
      <c r="Q6" s="165"/>
      <c r="R6" s="166"/>
      <c r="S6" s="161" t="s">
        <v>8</v>
      </c>
      <c r="T6" s="162"/>
      <c r="U6" s="163"/>
    </row>
    <row r="7" spans="1:21" s="83" customFormat="1" ht="26.25" thickBot="1" x14ac:dyDescent="0.25">
      <c r="A7" s="178"/>
      <c r="B7" s="114" t="s">
        <v>136</v>
      </c>
      <c r="C7" s="115" t="s">
        <v>137</v>
      </c>
      <c r="D7" s="115" t="s">
        <v>16</v>
      </c>
      <c r="E7" s="114" t="s">
        <v>136</v>
      </c>
      <c r="F7" s="115" t="s">
        <v>137</v>
      </c>
      <c r="G7" s="116" t="s">
        <v>16</v>
      </c>
      <c r="H7" s="117"/>
      <c r="I7" s="114" t="s">
        <v>136</v>
      </c>
      <c r="J7" s="115" t="s">
        <v>137</v>
      </c>
      <c r="K7" s="116" t="s">
        <v>16</v>
      </c>
      <c r="L7" s="115" t="s">
        <v>136</v>
      </c>
      <c r="M7" s="115" t="s">
        <v>137</v>
      </c>
      <c r="N7" s="116" t="s">
        <v>16</v>
      </c>
      <c r="O7" s="117"/>
      <c r="P7" s="114" t="s">
        <v>136</v>
      </c>
      <c r="Q7" s="115" t="s">
        <v>137</v>
      </c>
      <c r="R7" s="116" t="s">
        <v>16</v>
      </c>
      <c r="S7" s="114" t="s">
        <v>136</v>
      </c>
      <c r="T7" s="115" t="s">
        <v>137</v>
      </c>
      <c r="U7" s="116" t="s">
        <v>16</v>
      </c>
    </row>
    <row r="8" spans="1:21" s="83" customFormat="1" x14ac:dyDescent="0.2">
      <c r="A8" s="104" t="s">
        <v>17</v>
      </c>
      <c r="B8" s="118"/>
      <c r="C8" s="119"/>
      <c r="D8" s="120"/>
      <c r="E8" s="119"/>
      <c r="F8" s="119"/>
      <c r="G8" s="121"/>
      <c r="I8" s="118"/>
      <c r="J8" s="119"/>
      <c r="K8" s="119"/>
      <c r="L8" s="119"/>
      <c r="M8" s="119"/>
      <c r="N8" s="122"/>
      <c r="P8" s="118"/>
      <c r="Q8" s="119"/>
      <c r="R8" s="119"/>
      <c r="S8" s="119"/>
      <c r="T8" s="119"/>
      <c r="U8" s="122"/>
    </row>
    <row r="9" spans="1:21" s="83" customFormat="1" x14ac:dyDescent="0.2">
      <c r="A9" s="105" t="s">
        <v>19</v>
      </c>
      <c r="B9" s="123">
        <v>606</v>
      </c>
      <c r="C9" s="123">
        <v>528</v>
      </c>
      <c r="D9" s="124">
        <f>IF(B9=0,"-",C9/B9)</f>
        <v>0.87128712871287128</v>
      </c>
      <c r="E9" s="123">
        <v>5736</v>
      </c>
      <c r="F9" s="123">
        <v>5403</v>
      </c>
      <c r="G9" s="125">
        <f>IF(E9=0,"-",F9/E9)</f>
        <v>0.94194560669456062</v>
      </c>
      <c r="I9" s="123">
        <v>0</v>
      </c>
      <c r="J9" s="123">
        <v>0</v>
      </c>
      <c r="K9" s="124" t="str">
        <f>IF(I9=0,"-",J9/I9)</f>
        <v>-</v>
      </c>
      <c r="L9" s="123">
        <v>0</v>
      </c>
      <c r="M9" s="123">
        <v>0</v>
      </c>
      <c r="N9" s="125" t="str">
        <f>IF(L9=0,"-",M9/L9)</f>
        <v>-</v>
      </c>
      <c r="P9" s="126">
        <f t="shared" ref="P9:Q11" si="0">SUM(B9,I9)</f>
        <v>606</v>
      </c>
      <c r="Q9" s="127">
        <f t="shared" si="0"/>
        <v>528</v>
      </c>
      <c r="R9" s="124">
        <f>IF(P9=0,"-",Q9/P9)</f>
        <v>0.87128712871287128</v>
      </c>
      <c r="S9" s="127">
        <f t="shared" ref="S9:T11" si="1">SUM(E9,L9)</f>
        <v>5736</v>
      </c>
      <c r="T9" s="127">
        <f t="shared" si="1"/>
        <v>5403</v>
      </c>
      <c r="U9" s="125">
        <f>IF(S9=0,"-",T9/S9)</f>
        <v>0.94194560669456062</v>
      </c>
    </row>
    <row r="10" spans="1:21" s="83" customFormat="1" x14ac:dyDescent="0.2">
      <c r="A10" s="105" t="s">
        <v>20</v>
      </c>
      <c r="B10" s="123">
        <v>668</v>
      </c>
      <c r="C10" s="123">
        <v>574</v>
      </c>
      <c r="D10" s="124">
        <f>IF(B10=0,"-",C10/B10)</f>
        <v>0.85928143712574845</v>
      </c>
      <c r="E10" s="123">
        <v>5678</v>
      </c>
      <c r="F10" s="123">
        <v>4607</v>
      </c>
      <c r="G10" s="125">
        <f>IF(E10=0,"-",F10/E10)</f>
        <v>0.81137724550898205</v>
      </c>
      <c r="I10" s="123">
        <v>0</v>
      </c>
      <c r="J10" s="123">
        <v>0</v>
      </c>
      <c r="K10" s="124" t="str">
        <f>IF(I10=0,"-",J10/I10)</f>
        <v>-</v>
      </c>
      <c r="L10" s="123">
        <v>0</v>
      </c>
      <c r="M10" s="123">
        <v>0</v>
      </c>
      <c r="N10" s="125" t="str">
        <f>IF(L10=0,"-",M10/L10)</f>
        <v>-</v>
      </c>
      <c r="P10" s="126">
        <f t="shared" si="0"/>
        <v>668</v>
      </c>
      <c r="Q10" s="127">
        <f t="shared" si="0"/>
        <v>574</v>
      </c>
      <c r="R10" s="124">
        <f>IF(P10=0,"-",Q10/P10)</f>
        <v>0.85928143712574845</v>
      </c>
      <c r="S10" s="127">
        <f t="shared" si="1"/>
        <v>5678</v>
      </c>
      <c r="T10" s="127">
        <f t="shared" si="1"/>
        <v>4607</v>
      </c>
      <c r="U10" s="125">
        <f>IF(S10=0,"-",T10/S10)</f>
        <v>0.81137724550898205</v>
      </c>
    </row>
    <row r="11" spans="1:21" s="83" customFormat="1" x14ac:dyDescent="0.2">
      <c r="A11" s="105" t="s">
        <v>22</v>
      </c>
      <c r="B11" s="123">
        <v>524</v>
      </c>
      <c r="C11" s="123">
        <v>460</v>
      </c>
      <c r="D11" s="124">
        <f>IF(B11=0,"-",C11/B11)</f>
        <v>0.87786259541984735</v>
      </c>
      <c r="E11" s="123">
        <v>4420</v>
      </c>
      <c r="F11" s="123">
        <v>3771</v>
      </c>
      <c r="G11" s="125">
        <f>IF(E11=0,"-",F11/E11)</f>
        <v>0.8531674208144796</v>
      </c>
      <c r="I11" s="123">
        <v>106</v>
      </c>
      <c r="J11" s="123">
        <v>99</v>
      </c>
      <c r="K11" s="124">
        <f>IF(I11=0,"-",J11/I11)</f>
        <v>0.93396226415094341</v>
      </c>
      <c r="L11" s="123">
        <v>913</v>
      </c>
      <c r="M11" s="123">
        <v>832</v>
      </c>
      <c r="N11" s="125">
        <f>IF(L11=0,"-",M11/L11)</f>
        <v>0.91128148959474264</v>
      </c>
      <c r="P11" s="126">
        <f t="shared" si="0"/>
        <v>630</v>
      </c>
      <c r="Q11" s="127">
        <f t="shared" si="0"/>
        <v>559</v>
      </c>
      <c r="R11" s="124">
        <f>IF(P11=0,"-",Q11/P11)</f>
        <v>0.88730158730158726</v>
      </c>
      <c r="S11" s="127">
        <f t="shared" si="1"/>
        <v>5333</v>
      </c>
      <c r="T11" s="127">
        <f t="shared" si="1"/>
        <v>4603</v>
      </c>
      <c r="U11" s="125">
        <f>IF(S11=0,"-",T11/S11)</f>
        <v>0.86311644477779859</v>
      </c>
    </row>
    <row r="12" spans="1:21" s="83" customFormat="1" x14ac:dyDescent="0.2">
      <c r="A12" s="109" t="s">
        <v>23</v>
      </c>
      <c r="B12" s="128"/>
      <c r="C12" s="128"/>
      <c r="D12" s="128"/>
      <c r="E12" s="123"/>
      <c r="F12" s="123"/>
      <c r="G12" s="128"/>
      <c r="I12" s="128"/>
      <c r="J12" s="128"/>
      <c r="K12" s="128"/>
      <c r="L12" s="128"/>
      <c r="M12" s="128"/>
      <c r="N12" s="128"/>
      <c r="P12" s="128"/>
      <c r="Q12" s="128"/>
      <c r="R12" s="128"/>
      <c r="S12" s="128"/>
      <c r="T12" s="128"/>
      <c r="U12" s="128"/>
    </row>
    <row r="13" spans="1:21" s="83" customFormat="1" x14ac:dyDescent="0.2">
      <c r="A13" s="105" t="s">
        <v>24</v>
      </c>
      <c r="B13" s="123">
        <v>716</v>
      </c>
      <c r="C13" s="123">
        <v>589</v>
      </c>
      <c r="D13" s="124">
        <f>IF(B13=0,"-",C13/B13)</f>
        <v>0.82262569832402233</v>
      </c>
      <c r="E13" s="123">
        <v>6546</v>
      </c>
      <c r="F13" s="123">
        <v>4992</v>
      </c>
      <c r="G13" s="125">
        <f>IF(E13=0,"-",F13/E13)</f>
        <v>0.7626031164069661</v>
      </c>
      <c r="I13" s="123">
        <v>269</v>
      </c>
      <c r="J13" s="123">
        <v>248</v>
      </c>
      <c r="K13" s="124">
        <f>IF(I13=0,"-",J13/I13)</f>
        <v>0.92193308550185871</v>
      </c>
      <c r="L13" s="123">
        <v>2569</v>
      </c>
      <c r="M13" s="123">
        <v>2290</v>
      </c>
      <c r="N13" s="125">
        <f>IF(L13=0,"-",M13/L13)</f>
        <v>0.89139743090696766</v>
      </c>
      <c r="P13" s="126">
        <f t="shared" ref="P13:Q16" si="2">SUM(B13,I13)</f>
        <v>985</v>
      </c>
      <c r="Q13" s="127">
        <f t="shared" si="2"/>
        <v>837</v>
      </c>
      <c r="R13" s="124">
        <f>IF(P13=0,"-",Q13/P13)</f>
        <v>0.84974619289340103</v>
      </c>
      <c r="S13" s="127">
        <f t="shared" ref="S13:T16" si="3">SUM(E13,L13)</f>
        <v>9115</v>
      </c>
      <c r="T13" s="127">
        <f t="shared" si="3"/>
        <v>7282</v>
      </c>
      <c r="U13" s="125">
        <f>IF(S13=0,"-",T13/S13)</f>
        <v>0.79890290729566649</v>
      </c>
    </row>
    <row r="14" spans="1:21" s="83" customFormat="1" x14ac:dyDescent="0.2">
      <c r="A14" s="105" t="s">
        <v>26</v>
      </c>
      <c r="B14" s="123">
        <v>763</v>
      </c>
      <c r="C14" s="123">
        <v>570</v>
      </c>
      <c r="D14" s="124">
        <f>IF(B14=0,"-",C14/B14)</f>
        <v>0.74705111402359103</v>
      </c>
      <c r="E14" s="123">
        <v>6827</v>
      </c>
      <c r="F14" s="123">
        <v>4849</v>
      </c>
      <c r="G14" s="125">
        <f>IF(E14=0,"-",F14/E14)</f>
        <v>0.71026805331770915</v>
      </c>
      <c r="I14" s="123">
        <v>351</v>
      </c>
      <c r="J14" s="123">
        <v>266</v>
      </c>
      <c r="K14" s="124">
        <f>IF(I14=0,"-",J14/I14)</f>
        <v>0.75783475783475784</v>
      </c>
      <c r="L14" s="123">
        <v>3125</v>
      </c>
      <c r="M14" s="123">
        <v>2309</v>
      </c>
      <c r="N14" s="125">
        <f>IF(L14=0,"-",M14/L14)</f>
        <v>0.73887999999999998</v>
      </c>
      <c r="P14" s="126">
        <f t="shared" si="2"/>
        <v>1114</v>
      </c>
      <c r="Q14" s="127">
        <f t="shared" si="2"/>
        <v>836</v>
      </c>
      <c r="R14" s="124">
        <f>IF(P14=0,"-",Q14/P14)</f>
        <v>0.75044883303411136</v>
      </c>
      <c r="S14" s="127">
        <f t="shared" si="3"/>
        <v>9952</v>
      </c>
      <c r="T14" s="127">
        <f t="shared" si="3"/>
        <v>7158</v>
      </c>
      <c r="U14" s="125">
        <f>IF(S14=0,"-",T14/S14)</f>
        <v>0.71925241157556274</v>
      </c>
    </row>
    <row r="15" spans="1:21" s="83" customFormat="1" x14ac:dyDescent="0.2">
      <c r="A15" s="105" t="s">
        <v>27</v>
      </c>
      <c r="B15" s="123">
        <v>645</v>
      </c>
      <c r="C15" s="123">
        <v>556</v>
      </c>
      <c r="D15" s="124">
        <f>IF(B15=0,"-",C15/B15)</f>
        <v>0.86201550387596904</v>
      </c>
      <c r="E15" s="123">
        <v>5575</v>
      </c>
      <c r="F15" s="123">
        <v>4613</v>
      </c>
      <c r="G15" s="125">
        <f>IF(E15=0,"-",F15/E15)</f>
        <v>0.82744394618834083</v>
      </c>
      <c r="I15" s="123">
        <v>418</v>
      </c>
      <c r="J15" s="123">
        <v>250</v>
      </c>
      <c r="K15" s="124">
        <f>IF(I15=0,"-",J15/I15)</f>
        <v>0.59808612440191389</v>
      </c>
      <c r="L15" s="123">
        <v>3682</v>
      </c>
      <c r="M15" s="123">
        <v>2049</v>
      </c>
      <c r="N15" s="125">
        <f>IF(L15=0,"-",M15/L15)</f>
        <v>0.55649103747963069</v>
      </c>
      <c r="P15" s="126">
        <f t="shared" si="2"/>
        <v>1063</v>
      </c>
      <c r="Q15" s="127">
        <f t="shared" si="2"/>
        <v>806</v>
      </c>
      <c r="R15" s="124">
        <f>IF(P15=0,"-",Q15/P15)</f>
        <v>0.75823142050799619</v>
      </c>
      <c r="S15" s="127">
        <f t="shared" si="3"/>
        <v>9257</v>
      </c>
      <c r="T15" s="127">
        <f t="shared" si="3"/>
        <v>6662</v>
      </c>
      <c r="U15" s="125">
        <f>IF(S15=0,"-",T15/S15)</f>
        <v>0.71967159987036833</v>
      </c>
    </row>
    <row r="16" spans="1:21" s="83" customFormat="1" x14ac:dyDescent="0.2">
      <c r="A16" s="105" t="s">
        <v>28</v>
      </c>
      <c r="B16" s="123">
        <v>787</v>
      </c>
      <c r="C16" s="123">
        <v>445</v>
      </c>
      <c r="D16" s="124">
        <f>IF(B16=0,"-",C16/B16)</f>
        <v>0.56543837357052096</v>
      </c>
      <c r="E16" s="123">
        <v>6554</v>
      </c>
      <c r="F16" s="123">
        <v>4112</v>
      </c>
      <c r="G16" s="125">
        <f>IF(E16=0,"-",F16/E16)</f>
        <v>0.62740311260299053</v>
      </c>
      <c r="I16" s="123">
        <v>424</v>
      </c>
      <c r="J16" s="123">
        <v>288</v>
      </c>
      <c r="K16" s="124">
        <f>IF(I16=0,"-",J16/I16)</f>
        <v>0.67924528301886788</v>
      </c>
      <c r="L16" s="123">
        <v>3769</v>
      </c>
      <c r="M16" s="123">
        <v>2395</v>
      </c>
      <c r="N16" s="125">
        <f>IF(L16=0,"-",M16/L16)</f>
        <v>0.63544706818784824</v>
      </c>
      <c r="P16" s="126">
        <f t="shared" si="2"/>
        <v>1211</v>
      </c>
      <c r="Q16" s="127">
        <f t="shared" si="2"/>
        <v>733</v>
      </c>
      <c r="R16" s="124">
        <f>IF(P16=0,"-",Q16/P16)</f>
        <v>0.60528488852188278</v>
      </c>
      <c r="S16" s="127">
        <f t="shared" si="3"/>
        <v>10323</v>
      </c>
      <c r="T16" s="127">
        <f t="shared" si="3"/>
        <v>6507</v>
      </c>
      <c r="U16" s="125">
        <f>IF(S16=0,"-",T16/S16)</f>
        <v>0.63034001743679158</v>
      </c>
    </row>
    <row r="17" spans="1:21" s="83" customFormat="1" x14ac:dyDescent="0.2">
      <c r="A17" s="109" t="s">
        <v>30</v>
      </c>
      <c r="B17" s="129"/>
      <c r="C17" s="128"/>
      <c r="D17" s="128"/>
      <c r="E17" s="123"/>
      <c r="F17" s="123"/>
      <c r="G17" s="128"/>
      <c r="I17" s="128"/>
      <c r="J17" s="128"/>
      <c r="K17" s="128"/>
      <c r="L17" s="128"/>
      <c r="M17" s="128"/>
      <c r="N17" s="128"/>
      <c r="P17" s="128"/>
      <c r="Q17" s="128"/>
      <c r="R17" s="128"/>
      <c r="S17" s="128"/>
      <c r="T17" s="128"/>
      <c r="U17" s="128"/>
    </row>
    <row r="18" spans="1:21" s="83" customFormat="1" x14ac:dyDescent="0.2">
      <c r="A18" s="105" t="s">
        <v>31</v>
      </c>
      <c r="B18" s="123">
        <v>655</v>
      </c>
      <c r="C18" s="123">
        <v>593</v>
      </c>
      <c r="D18" s="124">
        <f>IF(B18=0,"-",C18/B18)</f>
        <v>0.90534351145038172</v>
      </c>
      <c r="E18" s="123">
        <v>5596</v>
      </c>
      <c r="F18" s="123">
        <v>5014</v>
      </c>
      <c r="G18" s="125">
        <f>IF(E18=0,"-",F18/E18)</f>
        <v>0.89599714081486781</v>
      </c>
      <c r="I18" s="123">
        <v>313</v>
      </c>
      <c r="J18" s="123">
        <v>285</v>
      </c>
      <c r="K18" s="124">
        <f>IF(I18=0,"-",J18/I18)</f>
        <v>0.91054313099041528</v>
      </c>
      <c r="L18" s="123">
        <v>2755</v>
      </c>
      <c r="M18" s="123">
        <v>2513</v>
      </c>
      <c r="N18" s="125">
        <f>IF(L18=0,"-",M18/L18)</f>
        <v>0.91215970961887483</v>
      </c>
      <c r="P18" s="126">
        <f t="shared" ref="P18:Q21" si="4">SUM(B18,I18)</f>
        <v>968</v>
      </c>
      <c r="Q18" s="127">
        <f t="shared" si="4"/>
        <v>878</v>
      </c>
      <c r="R18" s="124">
        <f>IF(P18=0,"-",Q18/P18)</f>
        <v>0.90702479338842978</v>
      </c>
      <c r="S18" s="127">
        <f t="shared" ref="S18:T21" si="5">SUM(E18,L18)</f>
        <v>8351</v>
      </c>
      <c r="T18" s="127">
        <f t="shared" si="5"/>
        <v>7527</v>
      </c>
      <c r="U18" s="125">
        <f>IF(S18=0,"-",T18/S18)</f>
        <v>0.90132918213387614</v>
      </c>
    </row>
    <row r="19" spans="1:21" s="83" customFormat="1" x14ac:dyDescent="0.2">
      <c r="A19" s="105" t="s">
        <v>32</v>
      </c>
      <c r="B19" s="123">
        <v>734</v>
      </c>
      <c r="C19" s="123">
        <v>580</v>
      </c>
      <c r="D19" s="124">
        <f>IF(B19=0,"-",C19/B19)</f>
        <v>0.7901907356948229</v>
      </c>
      <c r="E19" s="123">
        <v>6182</v>
      </c>
      <c r="F19" s="123">
        <v>4772</v>
      </c>
      <c r="G19" s="125">
        <f>IF(E19=0,"-",F19/E19)</f>
        <v>0.77191847298608862</v>
      </c>
      <c r="I19" s="123">
        <v>435</v>
      </c>
      <c r="J19" s="123">
        <v>313</v>
      </c>
      <c r="K19" s="124">
        <f>IF(I19=0,"-",J19/I19)</f>
        <v>0.7195402298850575</v>
      </c>
      <c r="L19" s="123">
        <v>3697</v>
      </c>
      <c r="M19" s="123">
        <v>2629</v>
      </c>
      <c r="N19" s="125">
        <f>IF(L19=0,"-",M19/L19)</f>
        <v>0.71111712199080335</v>
      </c>
      <c r="P19" s="126">
        <f t="shared" si="4"/>
        <v>1169</v>
      </c>
      <c r="Q19" s="127">
        <f t="shared" si="4"/>
        <v>893</v>
      </c>
      <c r="R19" s="124">
        <f>IF(P19=0,"-",Q19/P19)</f>
        <v>0.76390076988879385</v>
      </c>
      <c r="S19" s="127">
        <f t="shared" si="5"/>
        <v>9879</v>
      </c>
      <c r="T19" s="127">
        <f t="shared" si="5"/>
        <v>7401</v>
      </c>
      <c r="U19" s="125">
        <f>IF(S19=0,"-",T19/S19)</f>
        <v>0.749164895232311</v>
      </c>
    </row>
    <row r="20" spans="1:21" s="83" customFormat="1" x14ac:dyDescent="0.2">
      <c r="A20" s="105" t="s">
        <v>33</v>
      </c>
      <c r="B20" s="123">
        <v>715</v>
      </c>
      <c r="C20" s="123">
        <v>617</v>
      </c>
      <c r="D20" s="124">
        <f>IF(B20=0,"-",C20/B20)</f>
        <v>0.86293706293706296</v>
      </c>
      <c r="E20" s="123">
        <v>5975</v>
      </c>
      <c r="F20" s="123">
        <v>4663</v>
      </c>
      <c r="G20" s="125">
        <f>IF(E20=0,"-",F20/E20)</f>
        <v>0.78041841004184098</v>
      </c>
      <c r="I20" s="123">
        <v>460</v>
      </c>
      <c r="J20" s="123">
        <v>296</v>
      </c>
      <c r="K20" s="124">
        <f>IF(I20=0,"-",J20/I20)</f>
        <v>0.64347826086956517</v>
      </c>
      <c r="L20" s="123">
        <v>3921</v>
      </c>
      <c r="M20" s="123">
        <v>2570</v>
      </c>
      <c r="N20" s="125">
        <f>IF(L20=0,"-",M20/L20)</f>
        <v>0.65544503953073197</v>
      </c>
      <c r="P20" s="126">
        <f t="shared" si="4"/>
        <v>1175</v>
      </c>
      <c r="Q20" s="127">
        <f t="shared" si="4"/>
        <v>913</v>
      </c>
      <c r="R20" s="124">
        <f>IF(P20=0,"-",Q20/P20)</f>
        <v>0.77702127659574471</v>
      </c>
      <c r="S20" s="127">
        <f t="shared" si="5"/>
        <v>9896</v>
      </c>
      <c r="T20" s="127">
        <f t="shared" si="5"/>
        <v>7233</v>
      </c>
      <c r="U20" s="125">
        <f>IF(S20=0,"-",T20/S20)</f>
        <v>0.73090137429264346</v>
      </c>
    </row>
    <row r="21" spans="1:21" s="83" customFormat="1" x14ac:dyDescent="0.2">
      <c r="A21" s="105" t="s">
        <v>34</v>
      </c>
      <c r="B21" s="123">
        <v>683</v>
      </c>
      <c r="C21" s="123">
        <v>613</v>
      </c>
      <c r="D21" s="124">
        <f>IF(B21=0,"-",C21/B21)</f>
        <v>0.89751098096632509</v>
      </c>
      <c r="E21" s="123">
        <v>5305</v>
      </c>
      <c r="F21" s="123">
        <v>4441</v>
      </c>
      <c r="G21" s="125">
        <f>IF(E21=0,"-",F21/E21)</f>
        <v>0.83713477851083884</v>
      </c>
      <c r="I21" s="123">
        <v>342</v>
      </c>
      <c r="J21" s="123">
        <v>313</v>
      </c>
      <c r="K21" s="124">
        <f>IF(I21=0,"-",J21/I21)</f>
        <v>0.91520467836257313</v>
      </c>
      <c r="L21" s="123">
        <v>3117</v>
      </c>
      <c r="M21" s="123">
        <v>2754</v>
      </c>
      <c r="N21" s="125">
        <f>IF(L21=0,"-",M21/L21)</f>
        <v>0.88354186717998073</v>
      </c>
      <c r="P21" s="126">
        <f t="shared" si="4"/>
        <v>1025</v>
      </c>
      <c r="Q21" s="127">
        <f t="shared" si="4"/>
        <v>926</v>
      </c>
      <c r="R21" s="124">
        <f>IF(P21=0,"-",Q21/P21)</f>
        <v>0.90341463414634149</v>
      </c>
      <c r="S21" s="127">
        <f t="shared" si="5"/>
        <v>8422</v>
      </c>
      <c r="T21" s="127">
        <f t="shared" si="5"/>
        <v>7195</v>
      </c>
      <c r="U21" s="125">
        <f>IF(S21=0,"-",T21/S21)</f>
        <v>0.85431014010923767</v>
      </c>
    </row>
    <row r="22" spans="1:21" s="83" customFormat="1" x14ac:dyDescent="0.2">
      <c r="A22" s="109" t="s">
        <v>35</v>
      </c>
      <c r="B22" s="129"/>
      <c r="C22" s="129"/>
      <c r="D22" s="129"/>
      <c r="E22" s="123"/>
      <c r="F22" s="123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</row>
    <row r="23" spans="1:21" s="83" customFormat="1" x14ac:dyDescent="0.2">
      <c r="A23" s="110" t="s">
        <v>36</v>
      </c>
      <c r="B23" s="123">
        <v>200</v>
      </c>
      <c r="C23" s="123">
        <v>185</v>
      </c>
      <c r="D23" s="124">
        <f t="shared" ref="D23:D34" si="6">IF(B23=0,"-",C23/B23)</f>
        <v>0.92500000000000004</v>
      </c>
      <c r="E23" s="123">
        <v>1529</v>
      </c>
      <c r="F23" s="123">
        <v>1385</v>
      </c>
      <c r="G23" s="125">
        <f t="shared" ref="G23:G34" si="7">IF(E23=0,"-",F23/E23)</f>
        <v>0.90582079790712888</v>
      </c>
      <c r="I23" s="123">
        <v>107</v>
      </c>
      <c r="J23" s="123">
        <v>102</v>
      </c>
      <c r="K23" s="124">
        <f t="shared" ref="K23:K34" si="8">IF(I23=0,"-",J23/I23)</f>
        <v>0.95327102803738317</v>
      </c>
      <c r="L23" s="123">
        <v>881</v>
      </c>
      <c r="M23" s="123">
        <v>838</v>
      </c>
      <c r="N23" s="125">
        <f t="shared" ref="N23:N34" si="9">IF(L23=0,"-",M23/L23)</f>
        <v>0.9511918274687855</v>
      </c>
      <c r="P23" s="126">
        <f t="shared" ref="P23:Q34" si="10">SUM(B23,I23)</f>
        <v>307</v>
      </c>
      <c r="Q23" s="127">
        <f t="shared" si="10"/>
        <v>287</v>
      </c>
      <c r="R23" s="124">
        <f t="shared" ref="R23:R34" si="11">IF(P23=0,"-",Q23/P23)</f>
        <v>0.93485342019543971</v>
      </c>
      <c r="S23" s="127">
        <f t="shared" ref="S23:T34" si="12">SUM(E23,L23)</f>
        <v>2410</v>
      </c>
      <c r="T23" s="127">
        <f t="shared" si="12"/>
        <v>2223</v>
      </c>
      <c r="U23" s="125">
        <f t="shared" ref="U23:U34" si="13">IF(S23=0,"-",T23/S23)</f>
        <v>0.92240663900414943</v>
      </c>
    </row>
    <row r="24" spans="1:21" s="83" customFormat="1" x14ac:dyDescent="0.2">
      <c r="A24" s="110" t="s">
        <v>37</v>
      </c>
      <c r="B24" s="123">
        <v>265</v>
      </c>
      <c r="C24" s="123">
        <v>209</v>
      </c>
      <c r="D24" s="124">
        <f t="shared" si="6"/>
        <v>0.78867924528301891</v>
      </c>
      <c r="E24" s="123">
        <v>2062</v>
      </c>
      <c r="F24" s="123">
        <v>1531</v>
      </c>
      <c r="G24" s="125">
        <f t="shared" si="7"/>
        <v>0.74248302618816686</v>
      </c>
      <c r="I24" s="123">
        <v>120</v>
      </c>
      <c r="J24" s="123">
        <v>106</v>
      </c>
      <c r="K24" s="124">
        <f t="shared" si="8"/>
        <v>0.8833333333333333</v>
      </c>
      <c r="L24" s="123">
        <v>1093</v>
      </c>
      <c r="M24" s="123">
        <v>952</v>
      </c>
      <c r="N24" s="125">
        <f t="shared" si="9"/>
        <v>0.87099725526075022</v>
      </c>
      <c r="P24" s="126">
        <f t="shared" si="10"/>
        <v>385</v>
      </c>
      <c r="Q24" s="127">
        <f t="shared" si="10"/>
        <v>315</v>
      </c>
      <c r="R24" s="124">
        <f t="shared" si="11"/>
        <v>0.81818181818181823</v>
      </c>
      <c r="S24" s="127">
        <f t="shared" si="12"/>
        <v>3155</v>
      </c>
      <c r="T24" s="127">
        <f t="shared" si="12"/>
        <v>2483</v>
      </c>
      <c r="U24" s="125">
        <f t="shared" si="13"/>
        <v>0.78700475435816164</v>
      </c>
    </row>
    <row r="25" spans="1:21" s="83" customFormat="1" x14ac:dyDescent="0.2">
      <c r="A25" s="110" t="s">
        <v>38</v>
      </c>
      <c r="B25" s="123">
        <v>19</v>
      </c>
      <c r="C25" s="123">
        <v>16</v>
      </c>
      <c r="D25" s="124">
        <f t="shared" si="6"/>
        <v>0.84210526315789469</v>
      </c>
      <c r="E25" s="123">
        <v>253</v>
      </c>
      <c r="F25" s="123">
        <v>220</v>
      </c>
      <c r="G25" s="125">
        <f t="shared" si="7"/>
        <v>0.86956521739130432</v>
      </c>
      <c r="I25" s="123">
        <v>10</v>
      </c>
      <c r="J25" s="123">
        <v>9</v>
      </c>
      <c r="K25" s="124">
        <f t="shared" si="8"/>
        <v>0.9</v>
      </c>
      <c r="L25" s="123">
        <v>127</v>
      </c>
      <c r="M25" s="123">
        <v>119</v>
      </c>
      <c r="N25" s="125">
        <f t="shared" si="9"/>
        <v>0.93700787401574803</v>
      </c>
      <c r="P25" s="126">
        <f t="shared" si="10"/>
        <v>29</v>
      </c>
      <c r="Q25" s="127">
        <f t="shared" si="10"/>
        <v>25</v>
      </c>
      <c r="R25" s="124">
        <f t="shared" si="11"/>
        <v>0.86206896551724133</v>
      </c>
      <c r="S25" s="127">
        <f t="shared" si="12"/>
        <v>380</v>
      </c>
      <c r="T25" s="127">
        <f t="shared" si="12"/>
        <v>339</v>
      </c>
      <c r="U25" s="125">
        <f t="shared" si="13"/>
        <v>0.89210526315789473</v>
      </c>
    </row>
    <row r="26" spans="1:21" s="83" customFormat="1" x14ac:dyDescent="0.2">
      <c r="A26" s="110" t="s">
        <v>39</v>
      </c>
      <c r="B26" s="123">
        <v>155</v>
      </c>
      <c r="C26" s="123">
        <v>145</v>
      </c>
      <c r="D26" s="124">
        <f t="shared" si="6"/>
        <v>0.93548387096774188</v>
      </c>
      <c r="E26" s="123">
        <v>934</v>
      </c>
      <c r="F26" s="123">
        <v>840</v>
      </c>
      <c r="G26" s="125">
        <f t="shared" si="7"/>
        <v>0.89935760171306212</v>
      </c>
      <c r="I26" s="123">
        <v>83</v>
      </c>
      <c r="J26" s="123">
        <v>74</v>
      </c>
      <c r="K26" s="124">
        <f t="shared" si="8"/>
        <v>0.89156626506024095</v>
      </c>
      <c r="L26" s="123">
        <v>734</v>
      </c>
      <c r="M26" s="123">
        <v>679</v>
      </c>
      <c r="N26" s="125">
        <f t="shared" si="9"/>
        <v>0.92506811989100812</v>
      </c>
      <c r="P26" s="126">
        <f t="shared" si="10"/>
        <v>238</v>
      </c>
      <c r="Q26" s="127">
        <f t="shared" si="10"/>
        <v>219</v>
      </c>
      <c r="R26" s="124">
        <f t="shared" si="11"/>
        <v>0.92016806722689071</v>
      </c>
      <c r="S26" s="127">
        <f t="shared" si="12"/>
        <v>1668</v>
      </c>
      <c r="T26" s="127">
        <f t="shared" si="12"/>
        <v>1519</v>
      </c>
      <c r="U26" s="125">
        <f t="shared" si="13"/>
        <v>0.91067146282973621</v>
      </c>
    </row>
    <row r="27" spans="1:21" s="83" customFormat="1" x14ac:dyDescent="0.2">
      <c r="A27" s="110" t="s">
        <v>40</v>
      </c>
      <c r="B27" s="123">
        <v>31</v>
      </c>
      <c r="C27" s="123">
        <v>22</v>
      </c>
      <c r="D27" s="124">
        <f t="shared" si="6"/>
        <v>0.70967741935483875</v>
      </c>
      <c r="E27" s="123">
        <v>330</v>
      </c>
      <c r="F27" s="123">
        <v>255</v>
      </c>
      <c r="G27" s="125">
        <f t="shared" si="7"/>
        <v>0.77272727272727271</v>
      </c>
      <c r="I27" s="123">
        <v>8</v>
      </c>
      <c r="J27" s="123">
        <v>7</v>
      </c>
      <c r="K27" s="124">
        <f t="shared" si="8"/>
        <v>0.875</v>
      </c>
      <c r="L27" s="123">
        <v>112</v>
      </c>
      <c r="M27" s="123">
        <v>95</v>
      </c>
      <c r="N27" s="125">
        <f t="shared" si="9"/>
        <v>0.8482142857142857</v>
      </c>
      <c r="P27" s="126">
        <f t="shared" si="10"/>
        <v>39</v>
      </c>
      <c r="Q27" s="127">
        <f t="shared" si="10"/>
        <v>29</v>
      </c>
      <c r="R27" s="124">
        <f t="shared" si="11"/>
        <v>0.74358974358974361</v>
      </c>
      <c r="S27" s="127">
        <f t="shared" si="12"/>
        <v>442</v>
      </c>
      <c r="T27" s="127">
        <f t="shared" si="12"/>
        <v>350</v>
      </c>
      <c r="U27" s="125">
        <f t="shared" si="13"/>
        <v>0.79185520361990946</v>
      </c>
    </row>
    <row r="28" spans="1:21" s="83" customFormat="1" x14ac:dyDescent="0.2">
      <c r="A28" s="110" t="s">
        <v>41</v>
      </c>
      <c r="B28" s="123">
        <v>7</v>
      </c>
      <c r="C28" s="123">
        <v>3</v>
      </c>
      <c r="D28" s="124">
        <f t="shared" si="6"/>
        <v>0.42857142857142855</v>
      </c>
      <c r="E28" s="123">
        <v>56</v>
      </c>
      <c r="F28" s="123">
        <v>22</v>
      </c>
      <c r="G28" s="125">
        <f t="shared" si="7"/>
        <v>0.39285714285714285</v>
      </c>
      <c r="I28" s="123">
        <v>4</v>
      </c>
      <c r="J28" s="123">
        <v>2</v>
      </c>
      <c r="K28" s="124">
        <f t="shared" si="8"/>
        <v>0.5</v>
      </c>
      <c r="L28" s="123">
        <v>29</v>
      </c>
      <c r="M28" s="123">
        <v>21</v>
      </c>
      <c r="N28" s="125">
        <f t="shared" si="9"/>
        <v>0.72413793103448276</v>
      </c>
      <c r="P28" s="126">
        <f t="shared" si="10"/>
        <v>11</v>
      </c>
      <c r="Q28" s="127">
        <f t="shared" si="10"/>
        <v>5</v>
      </c>
      <c r="R28" s="124">
        <f t="shared" si="11"/>
        <v>0.45454545454545453</v>
      </c>
      <c r="S28" s="127">
        <f t="shared" si="12"/>
        <v>85</v>
      </c>
      <c r="T28" s="127">
        <f t="shared" si="12"/>
        <v>43</v>
      </c>
      <c r="U28" s="125">
        <f t="shared" si="13"/>
        <v>0.50588235294117645</v>
      </c>
    </row>
    <row r="29" spans="1:21" s="83" customFormat="1" x14ac:dyDescent="0.2">
      <c r="A29" s="110" t="s">
        <v>42</v>
      </c>
      <c r="B29" s="123">
        <v>4</v>
      </c>
      <c r="C29" s="123">
        <v>3</v>
      </c>
      <c r="D29" s="124">
        <f t="shared" si="6"/>
        <v>0.75</v>
      </c>
      <c r="E29" s="123">
        <v>63</v>
      </c>
      <c r="F29" s="123">
        <v>44</v>
      </c>
      <c r="G29" s="125">
        <f t="shared" si="7"/>
        <v>0.69841269841269837</v>
      </c>
      <c r="I29" s="123">
        <v>3</v>
      </c>
      <c r="J29" s="123">
        <v>3</v>
      </c>
      <c r="K29" s="124">
        <f t="shared" si="8"/>
        <v>1</v>
      </c>
      <c r="L29" s="123">
        <v>47</v>
      </c>
      <c r="M29" s="123">
        <v>45</v>
      </c>
      <c r="N29" s="125">
        <f t="shared" si="9"/>
        <v>0.95744680851063835</v>
      </c>
      <c r="P29" s="126">
        <f t="shared" si="10"/>
        <v>7</v>
      </c>
      <c r="Q29" s="127">
        <f t="shared" si="10"/>
        <v>6</v>
      </c>
      <c r="R29" s="124">
        <f t="shared" si="11"/>
        <v>0.8571428571428571</v>
      </c>
      <c r="S29" s="127">
        <f t="shared" si="12"/>
        <v>110</v>
      </c>
      <c r="T29" s="127">
        <f t="shared" si="12"/>
        <v>89</v>
      </c>
      <c r="U29" s="125">
        <f t="shared" si="13"/>
        <v>0.80909090909090908</v>
      </c>
    </row>
    <row r="30" spans="1:21" s="83" customFormat="1" x14ac:dyDescent="0.2">
      <c r="A30" s="110" t="s">
        <v>43</v>
      </c>
      <c r="B30" s="123">
        <v>25</v>
      </c>
      <c r="C30" s="123">
        <v>20</v>
      </c>
      <c r="D30" s="124">
        <f t="shared" si="6"/>
        <v>0.8</v>
      </c>
      <c r="E30" s="123">
        <v>260</v>
      </c>
      <c r="F30" s="123">
        <v>199</v>
      </c>
      <c r="G30" s="125">
        <f t="shared" si="7"/>
        <v>0.76538461538461533</v>
      </c>
      <c r="I30" s="123">
        <v>11</v>
      </c>
      <c r="J30" s="123">
        <v>8</v>
      </c>
      <c r="K30" s="124">
        <f t="shared" si="8"/>
        <v>0.72727272727272729</v>
      </c>
      <c r="L30" s="123">
        <v>111</v>
      </c>
      <c r="M30" s="123">
        <v>89</v>
      </c>
      <c r="N30" s="125">
        <f t="shared" si="9"/>
        <v>0.80180180180180183</v>
      </c>
      <c r="P30" s="126">
        <f t="shared" si="10"/>
        <v>36</v>
      </c>
      <c r="Q30" s="127">
        <f t="shared" si="10"/>
        <v>28</v>
      </c>
      <c r="R30" s="124">
        <f t="shared" si="11"/>
        <v>0.77777777777777779</v>
      </c>
      <c r="S30" s="127">
        <f t="shared" si="12"/>
        <v>371</v>
      </c>
      <c r="T30" s="127">
        <f t="shared" si="12"/>
        <v>288</v>
      </c>
      <c r="U30" s="125">
        <f t="shared" si="13"/>
        <v>0.77628032345013476</v>
      </c>
    </row>
    <row r="31" spans="1:21" s="83" customFormat="1" x14ac:dyDescent="0.2">
      <c r="A31" s="110" t="s">
        <v>44</v>
      </c>
      <c r="B31" s="123">
        <v>8</v>
      </c>
      <c r="C31" s="123">
        <v>7</v>
      </c>
      <c r="D31" s="124">
        <f t="shared" si="6"/>
        <v>0.875</v>
      </c>
      <c r="E31" s="123">
        <v>58</v>
      </c>
      <c r="F31" s="123">
        <v>53</v>
      </c>
      <c r="G31" s="125">
        <f t="shared" si="7"/>
        <v>0.91379310344827591</v>
      </c>
      <c r="I31" s="123">
        <v>5</v>
      </c>
      <c r="J31" s="123">
        <v>5</v>
      </c>
      <c r="K31" s="124">
        <f t="shared" si="8"/>
        <v>1</v>
      </c>
      <c r="L31" s="123">
        <v>40</v>
      </c>
      <c r="M31" s="123">
        <v>38</v>
      </c>
      <c r="N31" s="125">
        <f t="shared" si="9"/>
        <v>0.95</v>
      </c>
      <c r="P31" s="126">
        <f t="shared" si="10"/>
        <v>13</v>
      </c>
      <c r="Q31" s="127">
        <f t="shared" si="10"/>
        <v>12</v>
      </c>
      <c r="R31" s="124">
        <f t="shared" si="11"/>
        <v>0.92307692307692313</v>
      </c>
      <c r="S31" s="127">
        <f t="shared" si="12"/>
        <v>98</v>
      </c>
      <c r="T31" s="127">
        <f t="shared" si="12"/>
        <v>91</v>
      </c>
      <c r="U31" s="125">
        <f t="shared" si="13"/>
        <v>0.9285714285714286</v>
      </c>
    </row>
    <row r="32" spans="1:21" s="83" customFormat="1" x14ac:dyDescent="0.2">
      <c r="A32" s="110" t="s">
        <v>45</v>
      </c>
      <c r="B32" s="123">
        <v>0</v>
      </c>
      <c r="C32" s="123">
        <v>0</v>
      </c>
      <c r="D32" s="124" t="str">
        <f t="shared" si="6"/>
        <v>-</v>
      </c>
      <c r="E32" s="123">
        <v>0</v>
      </c>
      <c r="F32" s="123">
        <v>0</v>
      </c>
      <c r="G32" s="125" t="str">
        <f t="shared" si="7"/>
        <v>-</v>
      </c>
      <c r="I32" s="123">
        <v>0</v>
      </c>
      <c r="J32" s="123">
        <v>0</v>
      </c>
      <c r="K32" s="124" t="str">
        <f t="shared" si="8"/>
        <v>-</v>
      </c>
      <c r="L32" s="123">
        <v>0</v>
      </c>
      <c r="M32" s="123">
        <v>0</v>
      </c>
      <c r="N32" s="125" t="str">
        <f t="shared" si="9"/>
        <v>-</v>
      </c>
      <c r="P32" s="126">
        <f t="shared" si="10"/>
        <v>0</v>
      </c>
      <c r="Q32" s="127">
        <f t="shared" si="10"/>
        <v>0</v>
      </c>
      <c r="R32" s="124" t="str">
        <f t="shared" si="11"/>
        <v>-</v>
      </c>
      <c r="S32" s="127">
        <f t="shared" si="12"/>
        <v>0</v>
      </c>
      <c r="T32" s="127">
        <f t="shared" si="12"/>
        <v>0</v>
      </c>
      <c r="U32" s="125" t="str">
        <f t="shared" si="13"/>
        <v>-</v>
      </c>
    </row>
    <row r="33" spans="1:21" s="83" customFormat="1" x14ac:dyDescent="0.2">
      <c r="A33" s="110" t="s">
        <v>46</v>
      </c>
      <c r="B33" s="123">
        <v>30</v>
      </c>
      <c r="C33" s="123">
        <v>15</v>
      </c>
      <c r="D33" s="124">
        <f t="shared" si="6"/>
        <v>0.5</v>
      </c>
      <c r="E33" s="123">
        <v>209</v>
      </c>
      <c r="F33" s="123">
        <v>130</v>
      </c>
      <c r="G33" s="125">
        <f t="shared" si="7"/>
        <v>0.62200956937799046</v>
      </c>
      <c r="I33" s="123">
        <v>0</v>
      </c>
      <c r="J33" s="123">
        <v>0</v>
      </c>
      <c r="K33" s="124" t="str">
        <f t="shared" si="8"/>
        <v>-</v>
      </c>
      <c r="L33" s="123">
        <v>0</v>
      </c>
      <c r="M33" s="123">
        <v>0</v>
      </c>
      <c r="N33" s="125" t="str">
        <f t="shared" si="9"/>
        <v>-</v>
      </c>
      <c r="P33" s="126">
        <f t="shared" si="10"/>
        <v>30</v>
      </c>
      <c r="Q33" s="127">
        <f t="shared" si="10"/>
        <v>15</v>
      </c>
      <c r="R33" s="124">
        <f t="shared" si="11"/>
        <v>0.5</v>
      </c>
      <c r="S33" s="127">
        <f t="shared" si="12"/>
        <v>209</v>
      </c>
      <c r="T33" s="127">
        <f t="shared" si="12"/>
        <v>130</v>
      </c>
      <c r="U33" s="125">
        <f t="shared" si="13"/>
        <v>0.62200956937799046</v>
      </c>
    </row>
    <row r="34" spans="1:21" s="83" customFormat="1" x14ac:dyDescent="0.2">
      <c r="A34" s="110" t="s">
        <v>47</v>
      </c>
      <c r="B34" s="123">
        <v>9</v>
      </c>
      <c r="C34" s="123">
        <v>8</v>
      </c>
      <c r="D34" s="124">
        <f t="shared" si="6"/>
        <v>0.88888888888888884</v>
      </c>
      <c r="E34" s="123">
        <v>82</v>
      </c>
      <c r="F34" s="123">
        <v>53</v>
      </c>
      <c r="G34" s="125">
        <f t="shared" si="7"/>
        <v>0.64634146341463417</v>
      </c>
      <c r="I34" s="123">
        <v>0</v>
      </c>
      <c r="J34" s="123">
        <v>0</v>
      </c>
      <c r="K34" s="124" t="str">
        <f t="shared" si="8"/>
        <v>-</v>
      </c>
      <c r="L34" s="123">
        <v>0</v>
      </c>
      <c r="M34" s="123">
        <v>0</v>
      </c>
      <c r="N34" s="125" t="str">
        <f t="shared" si="9"/>
        <v>-</v>
      </c>
      <c r="P34" s="126">
        <f t="shared" si="10"/>
        <v>9</v>
      </c>
      <c r="Q34" s="127">
        <f t="shared" si="10"/>
        <v>8</v>
      </c>
      <c r="R34" s="124">
        <f t="shared" si="11"/>
        <v>0.88888888888888884</v>
      </c>
      <c r="S34" s="127">
        <f t="shared" si="12"/>
        <v>82</v>
      </c>
      <c r="T34" s="127">
        <f t="shared" si="12"/>
        <v>53</v>
      </c>
      <c r="U34" s="125">
        <f t="shared" si="13"/>
        <v>0.64634146341463417</v>
      </c>
    </row>
    <row r="35" spans="1:21" s="83" customFormat="1" x14ac:dyDescent="0.2">
      <c r="B35" s="123"/>
      <c r="C35" s="123"/>
      <c r="D35" s="89"/>
      <c r="E35" s="123"/>
      <c r="F35" s="123"/>
      <c r="G35" s="125"/>
      <c r="I35" s="123"/>
      <c r="J35" s="123"/>
      <c r="K35" s="124"/>
      <c r="L35" s="89"/>
      <c r="M35" s="89"/>
      <c r="N35" s="125"/>
      <c r="P35" s="126"/>
      <c r="Q35" s="127"/>
      <c r="R35" s="124"/>
      <c r="S35" s="127"/>
      <c r="T35" s="127"/>
      <c r="U35" s="125"/>
    </row>
    <row r="36" spans="1:21" s="83" customFormat="1" ht="13.5" thickBot="1" x14ac:dyDescent="0.25">
      <c r="A36" s="130" t="s">
        <v>123</v>
      </c>
      <c r="B36" s="131">
        <f>SUM(B9:B34)</f>
        <v>8249</v>
      </c>
      <c r="C36" s="132">
        <f>SUM(C9:C34)</f>
        <v>6758</v>
      </c>
      <c r="D36" s="133">
        <f>IF(B36=0,"-",C36/B36)</f>
        <v>0.81925081828100377</v>
      </c>
      <c r="E36" s="132">
        <f>SUM(E9:E34)</f>
        <v>70230</v>
      </c>
      <c r="F36" s="132">
        <f>SUM(F9:F34)</f>
        <v>55969</v>
      </c>
      <c r="G36" s="134">
        <f>IF(E36=0,"-",F36/E36)</f>
        <v>0.79693863021500788</v>
      </c>
      <c r="I36" s="131">
        <f>SUM(I9:I34)</f>
        <v>3469</v>
      </c>
      <c r="J36" s="132">
        <f>SUM(J9:J34)</f>
        <v>2674</v>
      </c>
      <c r="K36" s="133">
        <f>IF(I36=0,"-",J36/I36)</f>
        <v>0.77082732776016138</v>
      </c>
      <c r="L36" s="132">
        <f>SUM(L9:L34)</f>
        <v>30722</v>
      </c>
      <c r="M36" s="132">
        <f>SUM(M9:M34)</f>
        <v>23217</v>
      </c>
      <c r="N36" s="134">
        <f>IF(L36=0,"-",M36/L36)</f>
        <v>0.75571251871622946</v>
      </c>
      <c r="P36" s="131">
        <f>SUM(B36,I36)</f>
        <v>11718</v>
      </c>
      <c r="Q36" s="132">
        <f>SUM(C36,J36)</f>
        <v>9432</v>
      </c>
      <c r="R36" s="135">
        <f>IF(P36=0,"-",Q36/P36)</f>
        <v>0.80491551459293398</v>
      </c>
      <c r="S36" s="132">
        <f>SUM(E36,L36)</f>
        <v>100952</v>
      </c>
      <c r="T36" s="132">
        <f>SUM(F36,M36)</f>
        <v>79186</v>
      </c>
      <c r="U36" s="136">
        <f>IF(S36=0,"-",T36/S36)</f>
        <v>0.7843925826135193</v>
      </c>
    </row>
    <row r="37" spans="1:21" s="83" customFormat="1" x14ac:dyDescent="0.2">
      <c r="D37" s="137"/>
      <c r="G37" s="137"/>
    </row>
    <row r="38" spans="1:21" s="83" customFormat="1" x14ac:dyDescent="0.2">
      <c r="A38" s="138" t="s">
        <v>49</v>
      </c>
      <c r="B38" s="126">
        <v>464</v>
      </c>
      <c r="C38" s="127">
        <v>410</v>
      </c>
      <c r="D38" s="124">
        <f>IF(B38=0,"-",C38/B38)</f>
        <v>0.88362068965517238</v>
      </c>
      <c r="E38" s="123">
        <v>4051</v>
      </c>
      <c r="F38" s="123">
        <v>3488</v>
      </c>
      <c r="G38" s="125">
        <f>IF(E38=0,"-",F38/E38)</f>
        <v>0.86102196988397928</v>
      </c>
      <c r="I38" s="123">
        <v>0</v>
      </c>
      <c r="J38" s="123">
        <v>0</v>
      </c>
      <c r="K38" s="124" t="str">
        <f>IF(I38=0,"-",J38/I38)</f>
        <v>-</v>
      </c>
      <c r="L38" s="123">
        <v>0</v>
      </c>
      <c r="M38" s="123">
        <f>+J38</f>
        <v>0</v>
      </c>
      <c r="N38" s="125" t="str">
        <f>IF(L38=0,"-",M38/L38)</f>
        <v>-</v>
      </c>
      <c r="P38" s="126">
        <f>SUM(B38,I38)</f>
        <v>464</v>
      </c>
      <c r="Q38" s="127">
        <f>SUM(C38,J38)</f>
        <v>410</v>
      </c>
      <c r="R38" s="124">
        <f>IF(P38=0,"-",Q38/P38)</f>
        <v>0.88362068965517238</v>
      </c>
      <c r="S38" s="127">
        <f>SUM(E38,L38)</f>
        <v>4051</v>
      </c>
      <c r="T38" s="127">
        <f>SUM(F38,M38)</f>
        <v>3488</v>
      </c>
      <c r="U38" s="125">
        <f>IF(S38=0,"-",T38/S38)</f>
        <v>0.86102196988397928</v>
      </c>
    </row>
    <row r="39" spans="1:21" x14ac:dyDescent="0.2">
      <c r="H39" s="83"/>
    </row>
    <row r="40" spans="1:21" x14ac:dyDescent="0.2">
      <c r="E40" s="98"/>
    </row>
  </sheetData>
  <mergeCells count="13">
    <mergeCell ref="L6:N6"/>
    <mergeCell ref="P6:R6"/>
    <mergeCell ref="S6:U6"/>
    <mergeCell ref="A1:U1"/>
    <mergeCell ref="A2:U2"/>
    <mergeCell ref="A3:U3"/>
    <mergeCell ref="A5:A7"/>
    <mergeCell ref="B5:G5"/>
    <mergeCell ref="I5:N5"/>
    <mergeCell ref="P5:U5"/>
    <mergeCell ref="B6:D6"/>
    <mergeCell ref="E6:G6"/>
    <mergeCell ref="I6:K6"/>
  </mergeCells>
  <pageMargins left="0.25" right="0.25" top="0.46" bottom="0.74803149606299213" header="0.31496062992125984" footer="0.31496062992125984"/>
  <pageSetup scale="4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79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260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34</v>
      </c>
      <c r="I12" s="30" t="s">
        <v>19</v>
      </c>
      <c r="J12" s="31">
        <v>2</v>
      </c>
      <c r="K12" s="32">
        <v>4</v>
      </c>
      <c r="L12" s="32">
        <v>4</v>
      </c>
      <c r="M12" s="33">
        <v>1</v>
      </c>
      <c r="N12" s="34">
        <v>50</v>
      </c>
      <c r="O12" s="34">
        <v>51</v>
      </c>
      <c r="P12" s="34">
        <v>49</v>
      </c>
      <c r="Q12" s="33">
        <v>0.96078431372549022</v>
      </c>
      <c r="R12" s="35">
        <v>29</v>
      </c>
      <c r="S12" s="35">
        <v>86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6</v>
      </c>
      <c r="K13" s="32">
        <v>7</v>
      </c>
      <c r="L13" s="32">
        <v>6</v>
      </c>
      <c r="M13" s="33">
        <v>0.8571428571428571</v>
      </c>
      <c r="N13" s="34">
        <v>45</v>
      </c>
      <c r="O13" s="32">
        <v>50</v>
      </c>
      <c r="P13" s="32">
        <v>43</v>
      </c>
      <c r="Q13" s="33">
        <v>0.86</v>
      </c>
      <c r="R13" s="35">
        <v>23</v>
      </c>
      <c r="S13" s="35">
        <v>69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420</v>
      </c>
      <c r="I14" s="30" t="s">
        <v>22</v>
      </c>
      <c r="J14" s="31">
        <v>3</v>
      </c>
      <c r="K14" s="32">
        <v>3</v>
      </c>
      <c r="L14" s="32">
        <v>2</v>
      </c>
      <c r="M14" s="33">
        <v>0.66666666666666663</v>
      </c>
      <c r="N14" s="34">
        <v>41</v>
      </c>
      <c r="O14" s="32">
        <v>47</v>
      </c>
      <c r="P14" s="32">
        <v>42</v>
      </c>
      <c r="Q14" s="33">
        <v>0.8936170212765957</v>
      </c>
      <c r="R14" s="35">
        <v>21</v>
      </c>
      <c r="S14" s="35">
        <v>57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18</v>
      </c>
      <c r="K16" s="32">
        <v>21</v>
      </c>
      <c r="L16" s="32">
        <v>20</v>
      </c>
      <c r="M16" s="33">
        <v>0.95238095238095233</v>
      </c>
      <c r="N16" s="34">
        <v>115</v>
      </c>
      <c r="O16" s="32">
        <v>143</v>
      </c>
      <c r="P16" s="32">
        <v>117</v>
      </c>
      <c r="Q16" s="33">
        <v>0.81818181818181823</v>
      </c>
      <c r="R16" s="35">
        <v>51</v>
      </c>
      <c r="S16" s="35">
        <v>166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282</v>
      </c>
      <c r="I17" s="30" t="s">
        <v>26</v>
      </c>
      <c r="J17" s="31">
        <v>15</v>
      </c>
      <c r="K17" s="32">
        <v>16</v>
      </c>
      <c r="L17" s="32">
        <v>15</v>
      </c>
      <c r="M17" s="33">
        <v>0.9375</v>
      </c>
      <c r="N17" s="34">
        <v>114</v>
      </c>
      <c r="O17" s="32">
        <v>142</v>
      </c>
      <c r="P17" s="32">
        <v>119</v>
      </c>
      <c r="Q17" s="33">
        <v>0.8380281690140845</v>
      </c>
      <c r="R17" s="35">
        <v>38</v>
      </c>
      <c r="S17" s="35">
        <v>153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15</v>
      </c>
      <c r="K18" s="32">
        <v>16</v>
      </c>
      <c r="L18" s="32">
        <v>15</v>
      </c>
      <c r="M18" s="33">
        <v>0.9375</v>
      </c>
      <c r="N18" s="34">
        <v>111</v>
      </c>
      <c r="O18" s="32">
        <v>128</v>
      </c>
      <c r="P18" s="32">
        <v>114</v>
      </c>
      <c r="Q18" s="33">
        <v>0.890625</v>
      </c>
      <c r="R18" s="35">
        <v>26</v>
      </c>
      <c r="S18" s="35">
        <v>132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15</v>
      </c>
      <c r="K19" s="32">
        <v>19</v>
      </c>
      <c r="L19" s="32">
        <v>14</v>
      </c>
      <c r="M19" s="33">
        <v>0.73684210526315785</v>
      </c>
      <c r="N19" s="34">
        <v>121</v>
      </c>
      <c r="O19" s="32">
        <v>155</v>
      </c>
      <c r="P19" s="32">
        <v>124</v>
      </c>
      <c r="Q19" s="33">
        <v>0.8</v>
      </c>
      <c r="R19" s="35">
        <v>34</v>
      </c>
      <c r="S19" s="35">
        <v>142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24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147</v>
      </c>
      <c r="I21" s="30" t="s">
        <v>31</v>
      </c>
      <c r="J21" s="31">
        <v>12</v>
      </c>
      <c r="K21" s="32">
        <v>14</v>
      </c>
      <c r="L21" s="32">
        <v>14</v>
      </c>
      <c r="M21" s="33">
        <v>1</v>
      </c>
      <c r="N21" s="34">
        <v>123</v>
      </c>
      <c r="O21" s="32">
        <v>131</v>
      </c>
      <c r="P21" s="32">
        <v>125</v>
      </c>
      <c r="Q21" s="33">
        <v>0.95419847328244278</v>
      </c>
      <c r="R21" s="35">
        <v>62</v>
      </c>
      <c r="S21" s="35">
        <v>222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17</v>
      </c>
      <c r="K22" s="32">
        <v>17</v>
      </c>
      <c r="L22" s="32">
        <v>16</v>
      </c>
      <c r="M22" s="33">
        <v>0.94117647058823528</v>
      </c>
      <c r="N22" s="34">
        <v>125</v>
      </c>
      <c r="O22" s="32">
        <v>151</v>
      </c>
      <c r="P22" s="32">
        <v>131</v>
      </c>
      <c r="Q22" s="33">
        <v>0.86754966887417218</v>
      </c>
      <c r="R22" s="35">
        <v>32</v>
      </c>
      <c r="S22" s="35">
        <v>183</v>
      </c>
    </row>
    <row r="23" spans="1:19" x14ac:dyDescent="0.15">
      <c r="I23" s="30" t="s">
        <v>33</v>
      </c>
      <c r="J23" s="31">
        <v>11</v>
      </c>
      <c r="K23" s="32">
        <v>13</v>
      </c>
      <c r="L23" s="32">
        <v>13</v>
      </c>
      <c r="M23" s="33">
        <v>1</v>
      </c>
      <c r="N23" s="34">
        <v>126</v>
      </c>
      <c r="O23" s="32">
        <v>140</v>
      </c>
      <c r="P23" s="32">
        <v>128</v>
      </c>
      <c r="Q23" s="33">
        <v>0.91428571428571426</v>
      </c>
      <c r="R23" s="35">
        <v>33</v>
      </c>
      <c r="S23" s="35">
        <v>165</v>
      </c>
    </row>
    <row r="24" spans="1:19" x14ac:dyDescent="0.15">
      <c r="I24" s="30" t="s">
        <v>34</v>
      </c>
      <c r="J24" s="31">
        <v>12</v>
      </c>
      <c r="K24" s="32">
        <v>12</v>
      </c>
      <c r="L24" s="32">
        <v>11</v>
      </c>
      <c r="M24" s="33">
        <v>0.91666666666666663</v>
      </c>
      <c r="N24" s="34">
        <v>126</v>
      </c>
      <c r="O24" s="32">
        <v>140</v>
      </c>
      <c r="P24" s="32">
        <v>131</v>
      </c>
      <c r="Q24" s="33">
        <v>0.93571428571428572</v>
      </c>
      <c r="R24" s="35">
        <v>17</v>
      </c>
      <c r="S24" s="35">
        <v>156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5</v>
      </c>
      <c r="K26" s="32">
        <v>6</v>
      </c>
      <c r="L26" s="32">
        <v>6</v>
      </c>
      <c r="M26" s="33">
        <v>1</v>
      </c>
      <c r="N26" s="34">
        <v>54</v>
      </c>
      <c r="O26" s="32">
        <v>54</v>
      </c>
      <c r="P26" s="32">
        <v>52</v>
      </c>
      <c r="Q26" s="33">
        <v>0.96296296296296291</v>
      </c>
      <c r="R26" s="35">
        <v>4</v>
      </c>
      <c r="S26" s="35">
        <v>58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11</v>
      </c>
      <c r="K27" s="32">
        <v>12</v>
      </c>
      <c r="L27" s="32">
        <v>9</v>
      </c>
      <c r="M27" s="33">
        <v>0.75</v>
      </c>
      <c r="N27" s="34">
        <v>70</v>
      </c>
      <c r="O27" s="32">
        <v>82</v>
      </c>
      <c r="P27" s="32">
        <v>69</v>
      </c>
      <c r="Q27" s="33">
        <v>0.84146341463414631</v>
      </c>
      <c r="R27" s="35">
        <v>13</v>
      </c>
      <c r="S27" s="35">
        <v>93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0</v>
      </c>
      <c r="L28" s="32">
        <v>0</v>
      </c>
      <c r="M28" s="33" t="s">
        <v>87</v>
      </c>
      <c r="N28" s="34">
        <v>2</v>
      </c>
      <c r="O28" s="32">
        <v>2</v>
      </c>
      <c r="P28" s="32">
        <v>2</v>
      </c>
      <c r="Q28" s="33">
        <v>1</v>
      </c>
      <c r="R28" s="35">
        <v>0</v>
      </c>
      <c r="S28" s="35">
        <v>4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4</v>
      </c>
      <c r="K29" s="32">
        <v>3</v>
      </c>
      <c r="L29" s="32">
        <v>3</v>
      </c>
      <c r="M29" s="33">
        <v>1</v>
      </c>
      <c r="N29" s="34">
        <v>29</v>
      </c>
      <c r="O29" s="32">
        <v>30</v>
      </c>
      <c r="P29" s="32">
        <v>29</v>
      </c>
      <c r="Q29" s="33">
        <v>0.96666666666666667</v>
      </c>
      <c r="R29" s="35">
        <v>4</v>
      </c>
      <c r="S29" s="35">
        <v>28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0</v>
      </c>
      <c r="L30" s="32">
        <v>0</v>
      </c>
      <c r="M30" s="33" t="s">
        <v>87</v>
      </c>
      <c r="N30" s="34">
        <v>2</v>
      </c>
      <c r="O30" s="32">
        <v>2</v>
      </c>
      <c r="P30" s="32">
        <v>2</v>
      </c>
      <c r="Q30" s="33">
        <v>1</v>
      </c>
      <c r="R30" s="35">
        <v>1</v>
      </c>
      <c r="S30" s="35">
        <v>3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0</v>
      </c>
      <c r="O31" s="32">
        <v>0</v>
      </c>
      <c r="P31" s="32">
        <v>0</v>
      </c>
      <c r="Q31" s="33" t="s">
        <v>87</v>
      </c>
      <c r="R31" s="35">
        <v>0</v>
      </c>
      <c r="S31" s="35">
        <v>0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0</v>
      </c>
      <c r="O32" s="32">
        <v>0</v>
      </c>
      <c r="P32" s="32">
        <v>0</v>
      </c>
      <c r="Q32" s="33" t="s">
        <v>87</v>
      </c>
      <c r="R32" s="35">
        <v>0</v>
      </c>
      <c r="S32" s="35">
        <v>0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1</v>
      </c>
      <c r="K33" s="32">
        <v>1</v>
      </c>
      <c r="L33" s="32">
        <v>1</v>
      </c>
      <c r="M33" s="33">
        <v>1</v>
      </c>
      <c r="N33" s="34">
        <v>2</v>
      </c>
      <c r="O33" s="32">
        <v>4</v>
      </c>
      <c r="P33" s="32">
        <v>2</v>
      </c>
      <c r="Q33" s="33">
        <v>0.5</v>
      </c>
      <c r="R33" s="35">
        <v>1</v>
      </c>
      <c r="S33" s="35">
        <v>3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0</v>
      </c>
      <c r="O34" s="32">
        <v>0</v>
      </c>
      <c r="P34" s="32">
        <v>0</v>
      </c>
      <c r="Q34" s="33" t="s">
        <v>87</v>
      </c>
      <c r="R34" s="35">
        <v>0</v>
      </c>
      <c r="S34" s="35">
        <v>0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1</v>
      </c>
      <c r="O36" s="32">
        <v>1</v>
      </c>
      <c r="P36" s="32">
        <v>1</v>
      </c>
      <c r="Q36" s="33">
        <v>1</v>
      </c>
      <c r="R36" s="35">
        <v>0</v>
      </c>
      <c r="S36" s="35">
        <v>1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0</v>
      </c>
      <c r="S37" s="35">
        <v>0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147</v>
      </c>
      <c r="K39" s="61">
        <v>164</v>
      </c>
      <c r="L39" s="61">
        <v>149</v>
      </c>
      <c r="M39" s="62">
        <v>0.90853658536585369</v>
      </c>
      <c r="N39" s="61">
        <v>1257</v>
      </c>
      <c r="O39" s="61">
        <v>1453</v>
      </c>
      <c r="P39" s="61">
        <v>1280</v>
      </c>
      <c r="Q39" s="62">
        <v>0.88093599449415005</v>
      </c>
      <c r="R39" s="63">
        <v>389</v>
      </c>
      <c r="S39" s="63">
        <v>1721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13</v>
      </c>
      <c r="L41" s="32">
        <v>12</v>
      </c>
      <c r="M41" s="33">
        <v>0.92307692307692313</v>
      </c>
      <c r="N41" s="45"/>
      <c r="O41" s="31">
        <v>73</v>
      </c>
      <c r="P41" s="32">
        <v>71</v>
      </c>
      <c r="Q41" s="33">
        <v>0.9726027397260274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14:E14"/>
    <mergeCell ref="A17:E17"/>
    <mergeCell ref="A20:E20"/>
    <mergeCell ref="A10:E10"/>
    <mergeCell ref="A12:E12"/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80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354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47</v>
      </c>
      <c r="I12" s="30" t="s">
        <v>19</v>
      </c>
      <c r="J12" s="31">
        <v>9</v>
      </c>
      <c r="K12" s="32">
        <v>9</v>
      </c>
      <c r="L12" s="32">
        <v>9</v>
      </c>
      <c r="M12" s="33">
        <v>1</v>
      </c>
      <c r="N12" s="34">
        <v>70</v>
      </c>
      <c r="O12" s="34">
        <v>72</v>
      </c>
      <c r="P12" s="34">
        <v>70</v>
      </c>
      <c r="Q12" s="33">
        <v>0.97222222222222221</v>
      </c>
      <c r="R12" s="35">
        <v>134</v>
      </c>
      <c r="S12" s="35">
        <v>193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7</v>
      </c>
      <c r="K13" s="32">
        <v>8</v>
      </c>
      <c r="L13" s="32">
        <v>8</v>
      </c>
      <c r="M13" s="33">
        <v>1</v>
      </c>
      <c r="N13" s="34">
        <v>51</v>
      </c>
      <c r="O13" s="32">
        <v>55</v>
      </c>
      <c r="P13" s="32">
        <v>49</v>
      </c>
      <c r="Q13" s="33">
        <v>0.89090909090909087</v>
      </c>
      <c r="R13" s="35">
        <v>32</v>
      </c>
      <c r="S13" s="35">
        <v>72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390</v>
      </c>
      <c r="I14" s="30" t="s">
        <v>22</v>
      </c>
      <c r="J14" s="31">
        <v>7</v>
      </c>
      <c r="K14" s="32">
        <v>8</v>
      </c>
      <c r="L14" s="32">
        <v>8</v>
      </c>
      <c r="M14" s="33">
        <v>1</v>
      </c>
      <c r="N14" s="34">
        <v>44</v>
      </c>
      <c r="O14" s="32">
        <v>50</v>
      </c>
      <c r="P14" s="32">
        <v>44</v>
      </c>
      <c r="Q14" s="33">
        <v>0.88</v>
      </c>
      <c r="R14" s="35">
        <v>25</v>
      </c>
      <c r="S14" s="35">
        <v>47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6</v>
      </c>
      <c r="K16" s="32">
        <v>8</v>
      </c>
      <c r="L16" s="32">
        <v>7</v>
      </c>
      <c r="M16" s="33">
        <v>0.875</v>
      </c>
      <c r="N16" s="34">
        <v>54</v>
      </c>
      <c r="O16" s="32">
        <v>62</v>
      </c>
      <c r="P16" s="32">
        <v>49</v>
      </c>
      <c r="Q16" s="33">
        <v>0.79032258064516125</v>
      </c>
      <c r="R16" s="35">
        <v>43</v>
      </c>
      <c r="S16" s="35">
        <v>79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354</v>
      </c>
      <c r="I17" s="30" t="s">
        <v>26</v>
      </c>
      <c r="J17" s="31">
        <v>5</v>
      </c>
      <c r="K17" s="32">
        <v>6</v>
      </c>
      <c r="L17" s="32">
        <v>5</v>
      </c>
      <c r="M17" s="33">
        <v>0.83333333333333337</v>
      </c>
      <c r="N17" s="34">
        <v>48</v>
      </c>
      <c r="O17" s="32">
        <v>60</v>
      </c>
      <c r="P17" s="32">
        <v>46</v>
      </c>
      <c r="Q17" s="33">
        <v>0.76666666666666672</v>
      </c>
      <c r="R17" s="35">
        <v>23</v>
      </c>
      <c r="S17" s="35">
        <v>52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7</v>
      </c>
      <c r="K18" s="32">
        <v>8</v>
      </c>
      <c r="L18" s="32">
        <v>7</v>
      </c>
      <c r="M18" s="33">
        <v>0.875</v>
      </c>
      <c r="N18" s="34">
        <v>42</v>
      </c>
      <c r="O18" s="32">
        <v>46</v>
      </c>
      <c r="P18" s="32">
        <v>39</v>
      </c>
      <c r="Q18" s="33">
        <v>0.84782608695652173</v>
      </c>
      <c r="R18" s="35">
        <v>15</v>
      </c>
      <c r="S18" s="35">
        <v>51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3</v>
      </c>
      <c r="K19" s="32">
        <v>5</v>
      </c>
      <c r="L19" s="32">
        <v>3</v>
      </c>
      <c r="M19" s="33">
        <v>0.6</v>
      </c>
      <c r="N19" s="34">
        <v>43</v>
      </c>
      <c r="O19" s="32">
        <v>51</v>
      </c>
      <c r="P19" s="32">
        <v>34</v>
      </c>
      <c r="Q19" s="33">
        <v>0.66666666666666663</v>
      </c>
      <c r="R19" s="35">
        <v>24</v>
      </c>
      <c r="S19" s="35">
        <v>45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2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23</v>
      </c>
      <c r="I21" s="30" t="s">
        <v>31</v>
      </c>
      <c r="J21" s="31">
        <v>4</v>
      </c>
      <c r="K21" s="32">
        <v>6</v>
      </c>
      <c r="L21" s="32">
        <v>5</v>
      </c>
      <c r="M21" s="33">
        <v>0.83333333333333337</v>
      </c>
      <c r="N21" s="34">
        <v>38</v>
      </c>
      <c r="O21" s="32">
        <v>44</v>
      </c>
      <c r="P21" s="32">
        <v>38</v>
      </c>
      <c r="Q21" s="33">
        <v>0.86363636363636365</v>
      </c>
      <c r="R21" s="35">
        <v>49</v>
      </c>
      <c r="S21" s="35">
        <v>88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4</v>
      </c>
      <c r="K22" s="32">
        <v>9</v>
      </c>
      <c r="L22" s="32">
        <v>8</v>
      </c>
      <c r="M22" s="33">
        <v>0.88888888888888884</v>
      </c>
      <c r="N22" s="34">
        <v>37</v>
      </c>
      <c r="O22" s="32">
        <v>46</v>
      </c>
      <c r="P22" s="32">
        <v>35</v>
      </c>
      <c r="Q22" s="33">
        <v>0.76086956521739135</v>
      </c>
      <c r="R22" s="35">
        <v>13</v>
      </c>
      <c r="S22" s="35">
        <v>55</v>
      </c>
    </row>
    <row r="23" spans="1:19" x14ac:dyDescent="0.15">
      <c r="I23" s="30" t="s">
        <v>33</v>
      </c>
      <c r="J23" s="31">
        <v>4</v>
      </c>
      <c r="K23" s="32">
        <v>6</v>
      </c>
      <c r="L23" s="32">
        <v>4</v>
      </c>
      <c r="M23" s="33">
        <v>0.66666666666666663</v>
      </c>
      <c r="N23" s="34">
        <v>37</v>
      </c>
      <c r="O23" s="32">
        <v>47</v>
      </c>
      <c r="P23" s="32">
        <v>33</v>
      </c>
      <c r="Q23" s="33">
        <v>0.7021276595744681</v>
      </c>
      <c r="R23" s="35">
        <v>20</v>
      </c>
      <c r="S23" s="35">
        <v>55</v>
      </c>
    </row>
    <row r="24" spans="1:19" x14ac:dyDescent="0.15">
      <c r="I24" s="30" t="s">
        <v>34</v>
      </c>
      <c r="J24" s="31">
        <v>6</v>
      </c>
      <c r="K24" s="32">
        <v>6</v>
      </c>
      <c r="L24" s="32">
        <v>4</v>
      </c>
      <c r="M24" s="33">
        <v>0.66666666666666663</v>
      </c>
      <c r="N24" s="34">
        <v>28</v>
      </c>
      <c r="O24" s="32">
        <v>30</v>
      </c>
      <c r="P24" s="32">
        <v>19</v>
      </c>
      <c r="Q24" s="33">
        <v>0.6333333333333333</v>
      </c>
      <c r="R24" s="35">
        <v>19</v>
      </c>
      <c r="S24" s="35">
        <v>30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1</v>
      </c>
      <c r="K26" s="32">
        <v>2</v>
      </c>
      <c r="L26" s="32">
        <v>2</v>
      </c>
      <c r="M26" s="33">
        <v>1</v>
      </c>
      <c r="N26" s="34">
        <v>18</v>
      </c>
      <c r="O26" s="32">
        <v>21</v>
      </c>
      <c r="P26" s="32">
        <v>16</v>
      </c>
      <c r="Q26" s="33">
        <v>0.76190476190476186</v>
      </c>
      <c r="R26" s="35">
        <v>11</v>
      </c>
      <c r="S26" s="35">
        <v>19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0</v>
      </c>
      <c r="K27" s="32">
        <v>0</v>
      </c>
      <c r="L27" s="32">
        <v>0</v>
      </c>
      <c r="M27" s="33" t="s">
        <v>87</v>
      </c>
      <c r="N27" s="34">
        <v>2</v>
      </c>
      <c r="O27" s="32">
        <v>2</v>
      </c>
      <c r="P27" s="32">
        <v>2</v>
      </c>
      <c r="Q27" s="33">
        <v>1</v>
      </c>
      <c r="R27" s="35">
        <v>5</v>
      </c>
      <c r="S27" s="35">
        <v>7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0</v>
      </c>
      <c r="L28" s="32">
        <v>0</v>
      </c>
      <c r="M28" s="33" t="s">
        <v>87</v>
      </c>
      <c r="N28" s="34">
        <v>0</v>
      </c>
      <c r="O28" s="32">
        <v>0</v>
      </c>
      <c r="P28" s="32">
        <v>0</v>
      </c>
      <c r="Q28" s="33" t="s">
        <v>87</v>
      </c>
      <c r="R28" s="35">
        <v>0</v>
      </c>
      <c r="S28" s="35">
        <v>0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0</v>
      </c>
      <c r="K29" s="32">
        <v>0</v>
      </c>
      <c r="L29" s="32">
        <v>0</v>
      </c>
      <c r="M29" s="33" t="s">
        <v>87</v>
      </c>
      <c r="N29" s="34">
        <v>2</v>
      </c>
      <c r="O29" s="32">
        <v>2</v>
      </c>
      <c r="P29" s="32">
        <v>2</v>
      </c>
      <c r="Q29" s="33">
        <v>1</v>
      </c>
      <c r="R29" s="35">
        <v>0</v>
      </c>
      <c r="S29" s="35">
        <v>2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0</v>
      </c>
      <c r="L30" s="32">
        <v>0</v>
      </c>
      <c r="M30" s="33" t="s">
        <v>87</v>
      </c>
      <c r="N30" s="34">
        <v>1</v>
      </c>
      <c r="O30" s="32">
        <v>1</v>
      </c>
      <c r="P30" s="32">
        <v>0</v>
      </c>
      <c r="Q30" s="33">
        <v>0</v>
      </c>
      <c r="R30" s="35">
        <v>2</v>
      </c>
      <c r="S30" s="35">
        <v>6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0</v>
      </c>
      <c r="O31" s="32">
        <v>0</v>
      </c>
      <c r="P31" s="32">
        <v>0</v>
      </c>
      <c r="Q31" s="33" t="s">
        <v>87</v>
      </c>
      <c r="R31" s="35">
        <v>0</v>
      </c>
      <c r="S31" s="35">
        <v>0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0</v>
      </c>
      <c r="O32" s="32">
        <v>0</v>
      </c>
      <c r="P32" s="32">
        <v>0</v>
      </c>
      <c r="Q32" s="33" t="s">
        <v>87</v>
      </c>
      <c r="R32" s="35">
        <v>1</v>
      </c>
      <c r="S32" s="35">
        <v>1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0</v>
      </c>
      <c r="L33" s="32">
        <v>0</v>
      </c>
      <c r="M33" s="33" t="s">
        <v>87</v>
      </c>
      <c r="N33" s="34">
        <v>0</v>
      </c>
      <c r="O33" s="32">
        <v>0</v>
      </c>
      <c r="P33" s="32">
        <v>0</v>
      </c>
      <c r="Q33" s="33" t="s">
        <v>87</v>
      </c>
      <c r="R33" s="35">
        <v>0</v>
      </c>
      <c r="S33" s="35">
        <v>0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0</v>
      </c>
      <c r="O34" s="32">
        <v>0</v>
      </c>
      <c r="P34" s="32">
        <v>0</v>
      </c>
      <c r="Q34" s="33" t="s">
        <v>87</v>
      </c>
      <c r="R34" s="35">
        <v>0</v>
      </c>
      <c r="S34" s="35">
        <v>0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0</v>
      </c>
      <c r="O36" s="32">
        <v>0</v>
      </c>
      <c r="P36" s="32">
        <v>0</v>
      </c>
      <c r="Q36" s="33" t="s">
        <v>87</v>
      </c>
      <c r="R36" s="35">
        <v>0</v>
      </c>
      <c r="S36" s="35">
        <v>0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0</v>
      </c>
      <c r="S37" s="35">
        <v>0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63</v>
      </c>
      <c r="K39" s="61">
        <v>81</v>
      </c>
      <c r="L39" s="61">
        <v>70</v>
      </c>
      <c r="M39" s="62">
        <v>0.86419753086419748</v>
      </c>
      <c r="N39" s="61">
        <v>515</v>
      </c>
      <c r="O39" s="61">
        <v>589</v>
      </c>
      <c r="P39" s="61">
        <v>476</v>
      </c>
      <c r="Q39" s="62">
        <v>0.80814940577249572</v>
      </c>
      <c r="R39" s="63">
        <v>416</v>
      </c>
      <c r="S39" s="63">
        <v>802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3</v>
      </c>
      <c r="L41" s="32">
        <v>2</v>
      </c>
      <c r="M41" s="33">
        <v>0.66666666666666663</v>
      </c>
      <c r="N41" s="45"/>
      <c r="O41" s="31">
        <v>34</v>
      </c>
      <c r="P41" s="32">
        <v>27</v>
      </c>
      <c r="Q41" s="33">
        <v>0.79411764705882348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I1:S1"/>
    <mergeCell ref="I2:S2"/>
    <mergeCell ref="I3:S3"/>
    <mergeCell ref="I4:S4"/>
    <mergeCell ref="I6:S6"/>
    <mergeCell ref="A12:E12"/>
    <mergeCell ref="A14:E14"/>
    <mergeCell ref="A17:E17"/>
    <mergeCell ref="A20:E20"/>
    <mergeCell ref="S8:S10"/>
    <mergeCell ref="J9:J10"/>
    <mergeCell ref="K9:M9"/>
    <mergeCell ref="N9:N10"/>
    <mergeCell ref="O9:Q9"/>
    <mergeCell ref="A10:E10"/>
    <mergeCell ref="A8:G8"/>
    <mergeCell ref="I8:I10"/>
    <mergeCell ref="J8:M8"/>
    <mergeCell ref="N8:Q8"/>
    <mergeCell ref="R8:R10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81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1017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157</v>
      </c>
      <c r="I12" s="30" t="s">
        <v>19</v>
      </c>
      <c r="J12" s="31">
        <v>29</v>
      </c>
      <c r="K12" s="32">
        <v>29</v>
      </c>
      <c r="L12" s="32">
        <v>27</v>
      </c>
      <c r="M12" s="33">
        <v>0.93103448275862066</v>
      </c>
      <c r="N12" s="34">
        <v>234</v>
      </c>
      <c r="O12" s="34">
        <v>240</v>
      </c>
      <c r="P12" s="34">
        <v>235</v>
      </c>
      <c r="Q12" s="33">
        <v>0.97916666666666663</v>
      </c>
      <c r="R12" s="35">
        <v>171</v>
      </c>
      <c r="S12" s="35">
        <v>399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29</v>
      </c>
      <c r="K13" s="32">
        <v>29</v>
      </c>
      <c r="L13" s="32">
        <v>29</v>
      </c>
      <c r="M13" s="33">
        <v>1</v>
      </c>
      <c r="N13" s="34">
        <v>252</v>
      </c>
      <c r="O13" s="32">
        <v>269</v>
      </c>
      <c r="P13" s="32">
        <v>255</v>
      </c>
      <c r="Q13" s="33">
        <v>0.94795539033457255</v>
      </c>
      <c r="R13" s="35">
        <v>68</v>
      </c>
      <c r="S13" s="35">
        <v>266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1356</v>
      </c>
      <c r="I14" s="30" t="s">
        <v>22</v>
      </c>
      <c r="J14" s="31">
        <v>29</v>
      </c>
      <c r="K14" s="32">
        <v>31</v>
      </c>
      <c r="L14" s="32">
        <v>30</v>
      </c>
      <c r="M14" s="33">
        <v>0.967741935483871</v>
      </c>
      <c r="N14" s="34">
        <v>245</v>
      </c>
      <c r="O14" s="32">
        <v>264</v>
      </c>
      <c r="P14" s="32">
        <v>249</v>
      </c>
      <c r="Q14" s="33">
        <v>0.94318181818181823</v>
      </c>
      <c r="R14" s="35">
        <v>69</v>
      </c>
      <c r="S14" s="35">
        <v>272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69</v>
      </c>
      <c r="K16" s="32">
        <v>73</v>
      </c>
      <c r="L16" s="32">
        <v>70</v>
      </c>
      <c r="M16" s="33">
        <v>0.95890410958904104</v>
      </c>
      <c r="N16" s="34">
        <v>334</v>
      </c>
      <c r="O16" s="32">
        <v>373</v>
      </c>
      <c r="P16" s="32">
        <v>339</v>
      </c>
      <c r="Q16" s="33">
        <v>0.90884718498659522</v>
      </c>
      <c r="R16" s="35">
        <v>135</v>
      </c>
      <c r="S16" s="35">
        <v>394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1062</v>
      </c>
      <c r="I17" s="30" t="s">
        <v>26</v>
      </c>
      <c r="J17" s="31">
        <v>57</v>
      </c>
      <c r="K17" s="32">
        <v>60</v>
      </c>
      <c r="L17" s="32">
        <v>54</v>
      </c>
      <c r="M17" s="33">
        <v>0.9</v>
      </c>
      <c r="N17" s="34">
        <v>335</v>
      </c>
      <c r="O17" s="32">
        <v>375</v>
      </c>
      <c r="P17" s="32">
        <v>328</v>
      </c>
      <c r="Q17" s="33">
        <v>0.8746666666666667</v>
      </c>
      <c r="R17" s="35">
        <v>109</v>
      </c>
      <c r="S17" s="35">
        <v>383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42</v>
      </c>
      <c r="K18" s="32">
        <v>48</v>
      </c>
      <c r="L18" s="32">
        <v>43</v>
      </c>
      <c r="M18" s="33">
        <v>0.89583333333333337</v>
      </c>
      <c r="N18" s="34">
        <v>304</v>
      </c>
      <c r="O18" s="32">
        <v>355</v>
      </c>
      <c r="P18" s="32">
        <v>302</v>
      </c>
      <c r="Q18" s="33">
        <v>0.85070422535211265</v>
      </c>
      <c r="R18" s="35">
        <v>126</v>
      </c>
      <c r="S18" s="35">
        <v>383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48</v>
      </c>
      <c r="K19" s="32">
        <v>53</v>
      </c>
      <c r="L19" s="32">
        <v>43</v>
      </c>
      <c r="M19" s="33">
        <v>0.81132075471698117</v>
      </c>
      <c r="N19" s="34">
        <v>305</v>
      </c>
      <c r="O19" s="32">
        <v>378</v>
      </c>
      <c r="P19" s="32">
        <v>298</v>
      </c>
      <c r="Q19" s="33">
        <v>0.78835978835978837</v>
      </c>
      <c r="R19" s="35">
        <v>124</v>
      </c>
      <c r="S19" s="35">
        <v>368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47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318</v>
      </c>
      <c r="I21" s="30" t="s">
        <v>31</v>
      </c>
      <c r="J21" s="31">
        <v>46</v>
      </c>
      <c r="K21" s="32">
        <v>50</v>
      </c>
      <c r="L21" s="32">
        <v>47</v>
      </c>
      <c r="M21" s="33">
        <v>0.94</v>
      </c>
      <c r="N21" s="34">
        <v>328</v>
      </c>
      <c r="O21" s="32">
        <v>347</v>
      </c>
      <c r="P21" s="32">
        <v>326</v>
      </c>
      <c r="Q21" s="33">
        <v>0.93948126801152743</v>
      </c>
      <c r="R21" s="35">
        <v>151</v>
      </c>
      <c r="S21" s="35">
        <v>435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36</v>
      </c>
      <c r="K22" s="32">
        <v>44</v>
      </c>
      <c r="L22" s="32">
        <v>42</v>
      </c>
      <c r="M22" s="33">
        <v>0.95454545454545459</v>
      </c>
      <c r="N22" s="34">
        <v>308</v>
      </c>
      <c r="O22" s="32">
        <v>358</v>
      </c>
      <c r="P22" s="32">
        <v>312</v>
      </c>
      <c r="Q22" s="33">
        <v>0.87150837988826813</v>
      </c>
      <c r="R22" s="35">
        <v>119</v>
      </c>
      <c r="S22" s="35">
        <v>373</v>
      </c>
    </row>
    <row r="23" spans="1:19" x14ac:dyDescent="0.15">
      <c r="I23" s="30" t="s">
        <v>33</v>
      </c>
      <c r="J23" s="31">
        <v>33</v>
      </c>
      <c r="K23" s="32">
        <v>44</v>
      </c>
      <c r="L23" s="32">
        <v>35</v>
      </c>
      <c r="M23" s="33">
        <v>0.79545454545454541</v>
      </c>
      <c r="N23" s="34">
        <v>301</v>
      </c>
      <c r="O23" s="32">
        <v>373</v>
      </c>
      <c r="P23" s="32">
        <v>306</v>
      </c>
      <c r="Q23" s="33">
        <v>0.82037533512064342</v>
      </c>
      <c r="R23" s="35">
        <v>105</v>
      </c>
      <c r="S23" s="35">
        <v>353</v>
      </c>
    </row>
    <row r="24" spans="1:19" x14ac:dyDescent="0.15">
      <c r="I24" s="30" t="s">
        <v>34</v>
      </c>
      <c r="J24" s="31">
        <v>37</v>
      </c>
      <c r="K24" s="32">
        <v>38</v>
      </c>
      <c r="L24" s="32">
        <v>35</v>
      </c>
      <c r="M24" s="33">
        <v>0.92105263157894735</v>
      </c>
      <c r="N24" s="34">
        <v>326</v>
      </c>
      <c r="O24" s="32">
        <v>350</v>
      </c>
      <c r="P24" s="32">
        <v>321</v>
      </c>
      <c r="Q24" s="33">
        <v>0.91714285714285715</v>
      </c>
      <c r="R24" s="35">
        <v>76</v>
      </c>
      <c r="S24" s="35">
        <v>332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9</v>
      </c>
      <c r="K26" s="32">
        <v>9</v>
      </c>
      <c r="L26" s="32">
        <v>9</v>
      </c>
      <c r="M26" s="33">
        <v>1</v>
      </c>
      <c r="N26" s="34">
        <v>93</v>
      </c>
      <c r="O26" s="32">
        <v>96</v>
      </c>
      <c r="P26" s="32">
        <v>92</v>
      </c>
      <c r="Q26" s="33">
        <v>0.95833333333333337</v>
      </c>
      <c r="R26" s="35">
        <v>18</v>
      </c>
      <c r="S26" s="35">
        <v>104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25</v>
      </c>
      <c r="K27" s="32">
        <v>27</v>
      </c>
      <c r="L27" s="32">
        <v>25</v>
      </c>
      <c r="M27" s="33">
        <v>0.92592592592592593</v>
      </c>
      <c r="N27" s="34">
        <v>121</v>
      </c>
      <c r="O27" s="32">
        <v>136</v>
      </c>
      <c r="P27" s="32">
        <v>116</v>
      </c>
      <c r="Q27" s="33">
        <v>0.8529411764705882</v>
      </c>
      <c r="R27" s="35">
        <v>29</v>
      </c>
      <c r="S27" s="35">
        <v>132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0</v>
      </c>
      <c r="L28" s="32">
        <v>0</v>
      </c>
      <c r="M28" s="33" t="s">
        <v>87</v>
      </c>
      <c r="N28" s="34">
        <v>18</v>
      </c>
      <c r="O28" s="32">
        <v>20</v>
      </c>
      <c r="P28" s="32">
        <v>19</v>
      </c>
      <c r="Q28" s="33">
        <v>0.95</v>
      </c>
      <c r="R28" s="35">
        <v>6</v>
      </c>
      <c r="S28" s="35">
        <v>21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11</v>
      </c>
      <c r="K29" s="32">
        <v>11</v>
      </c>
      <c r="L29" s="32">
        <v>11</v>
      </c>
      <c r="M29" s="33">
        <v>1</v>
      </c>
      <c r="N29" s="34">
        <v>64</v>
      </c>
      <c r="O29" s="32">
        <v>67</v>
      </c>
      <c r="P29" s="32">
        <v>63</v>
      </c>
      <c r="Q29" s="33">
        <v>0.94029850746268662</v>
      </c>
      <c r="R29" s="35">
        <v>17</v>
      </c>
      <c r="S29" s="35">
        <v>71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5</v>
      </c>
      <c r="K30" s="32">
        <v>5</v>
      </c>
      <c r="L30" s="32">
        <v>5</v>
      </c>
      <c r="M30" s="33">
        <v>1</v>
      </c>
      <c r="N30" s="34">
        <v>31</v>
      </c>
      <c r="O30" s="32">
        <v>30</v>
      </c>
      <c r="P30" s="32">
        <v>29</v>
      </c>
      <c r="Q30" s="33">
        <v>0.96666666666666667</v>
      </c>
      <c r="R30" s="35">
        <v>3</v>
      </c>
      <c r="S30" s="35">
        <v>31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2</v>
      </c>
      <c r="O31" s="32">
        <v>3</v>
      </c>
      <c r="P31" s="32">
        <v>1</v>
      </c>
      <c r="Q31" s="33">
        <v>0.33333333333333331</v>
      </c>
      <c r="R31" s="35">
        <v>2</v>
      </c>
      <c r="S31" s="35">
        <v>4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7</v>
      </c>
      <c r="O32" s="32">
        <v>8</v>
      </c>
      <c r="P32" s="32">
        <v>7</v>
      </c>
      <c r="Q32" s="33">
        <v>0.875</v>
      </c>
      <c r="R32" s="35">
        <v>4</v>
      </c>
      <c r="S32" s="35">
        <v>12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1</v>
      </c>
      <c r="K33" s="32">
        <v>1</v>
      </c>
      <c r="L33" s="32">
        <v>1</v>
      </c>
      <c r="M33" s="33">
        <v>1</v>
      </c>
      <c r="N33" s="34">
        <v>7</v>
      </c>
      <c r="O33" s="32">
        <v>9</v>
      </c>
      <c r="P33" s="32">
        <v>7</v>
      </c>
      <c r="Q33" s="33">
        <v>0.77777777777777779</v>
      </c>
      <c r="R33" s="35">
        <v>2</v>
      </c>
      <c r="S33" s="35">
        <v>7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1</v>
      </c>
      <c r="K34" s="32">
        <v>1</v>
      </c>
      <c r="L34" s="32">
        <v>1</v>
      </c>
      <c r="M34" s="33">
        <v>1</v>
      </c>
      <c r="N34" s="34">
        <v>3</v>
      </c>
      <c r="O34" s="32">
        <v>3</v>
      </c>
      <c r="P34" s="32">
        <v>3</v>
      </c>
      <c r="Q34" s="33">
        <v>1</v>
      </c>
      <c r="R34" s="35">
        <v>1</v>
      </c>
      <c r="S34" s="35">
        <v>5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1</v>
      </c>
      <c r="K36" s="32">
        <v>1</v>
      </c>
      <c r="L36" s="32">
        <v>1</v>
      </c>
      <c r="M36" s="33">
        <v>1</v>
      </c>
      <c r="N36" s="34">
        <v>7</v>
      </c>
      <c r="O36" s="32">
        <v>7</v>
      </c>
      <c r="P36" s="32">
        <v>7</v>
      </c>
      <c r="Q36" s="33">
        <v>1</v>
      </c>
      <c r="R36" s="35">
        <v>3</v>
      </c>
      <c r="S36" s="35">
        <v>12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5</v>
      </c>
      <c r="O37" s="32">
        <v>5</v>
      </c>
      <c r="P37" s="32">
        <v>5</v>
      </c>
      <c r="Q37" s="33">
        <v>1</v>
      </c>
      <c r="R37" s="35">
        <v>0</v>
      </c>
      <c r="S37" s="35">
        <v>2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508</v>
      </c>
      <c r="K39" s="61">
        <v>554</v>
      </c>
      <c r="L39" s="61">
        <v>508</v>
      </c>
      <c r="M39" s="62">
        <v>0.9169675090252708</v>
      </c>
      <c r="N39" s="61">
        <v>3630</v>
      </c>
      <c r="O39" s="61">
        <v>4066</v>
      </c>
      <c r="P39" s="61">
        <v>3620</v>
      </c>
      <c r="Q39" s="62">
        <v>0.89030988686669943</v>
      </c>
      <c r="R39" s="63">
        <v>1338</v>
      </c>
      <c r="S39" s="63">
        <v>4359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20</v>
      </c>
      <c r="L41" s="32">
        <v>19</v>
      </c>
      <c r="M41" s="33">
        <v>0.95</v>
      </c>
      <c r="N41" s="45"/>
      <c r="O41" s="31">
        <v>128</v>
      </c>
      <c r="P41" s="32">
        <v>116</v>
      </c>
      <c r="Q41" s="33">
        <v>0.90625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14:E14"/>
    <mergeCell ref="A17:E17"/>
    <mergeCell ref="A20:E20"/>
    <mergeCell ref="A10:E10"/>
    <mergeCell ref="A12:E12"/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82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542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63</v>
      </c>
      <c r="I12" s="30" t="s">
        <v>19</v>
      </c>
      <c r="J12" s="31">
        <v>7</v>
      </c>
      <c r="K12" s="32">
        <v>8</v>
      </c>
      <c r="L12" s="32">
        <v>5</v>
      </c>
      <c r="M12" s="33">
        <v>0.625</v>
      </c>
      <c r="N12" s="34">
        <v>102</v>
      </c>
      <c r="O12" s="34">
        <v>108</v>
      </c>
      <c r="P12" s="34">
        <v>99</v>
      </c>
      <c r="Q12" s="33">
        <v>0.91666666666666663</v>
      </c>
      <c r="R12" s="35">
        <v>126</v>
      </c>
      <c r="S12" s="35">
        <v>239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11</v>
      </c>
      <c r="K13" s="32">
        <v>11</v>
      </c>
      <c r="L13" s="32">
        <v>9</v>
      </c>
      <c r="M13" s="33">
        <v>0.81818181818181823</v>
      </c>
      <c r="N13" s="34">
        <v>70</v>
      </c>
      <c r="O13" s="32">
        <v>81</v>
      </c>
      <c r="P13" s="32">
        <v>71</v>
      </c>
      <c r="Q13" s="33">
        <v>0.87654320987654322</v>
      </c>
      <c r="R13" s="35">
        <v>82</v>
      </c>
      <c r="S13" s="35">
        <v>136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665</v>
      </c>
      <c r="I14" s="30" t="s">
        <v>22</v>
      </c>
      <c r="J14" s="31">
        <v>5</v>
      </c>
      <c r="K14" s="32">
        <v>7</v>
      </c>
      <c r="L14" s="32">
        <v>6</v>
      </c>
      <c r="M14" s="33">
        <v>0.8571428571428571</v>
      </c>
      <c r="N14" s="34">
        <v>72</v>
      </c>
      <c r="O14" s="32">
        <v>85</v>
      </c>
      <c r="P14" s="32">
        <v>71</v>
      </c>
      <c r="Q14" s="33">
        <v>0.83529411764705885</v>
      </c>
      <c r="R14" s="35">
        <v>59</v>
      </c>
      <c r="S14" s="35">
        <v>116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9</v>
      </c>
      <c r="K16" s="32">
        <v>13</v>
      </c>
      <c r="L16" s="32">
        <v>13</v>
      </c>
      <c r="M16" s="33">
        <v>1</v>
      </c>
      <c r="N16" s="34">
        <v>83</v>
      </c>
      <c r="O16" s="32">
        <v>102</v>
      </c>
      <c r="P16" s="32">
        <v>88</v>
      </c>
      <c r="Q16" s="33">
        <v>0.86274509803921573</v>
      </c>
      <c r="R16" s="35">
        <v>78</v>
      </c>
      <c r="S16" s="35">
        <v>169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546</v>
      </c>
      <c r="I17" s="30" t="s">
        <v>26</v>
      </c>
      <c r="J17" s="31">
        <v>7</v>
      </c>
      <c r="K17" s="32">
        <v>12</v>
      </c>
      <c r="L17" s="32">
        <v>9</v>
      </c>
      <c r="M17" s="33">
        <v>0.75</v>
      </c>
      <c r="N17" s="34">
        <v>84</v>
      </c>
      <c r="O17" s="32">
        <v>104</v>
      </c>
      <c r="P17" s="32">
        <v>82</v>
      </c>
      <c r="Q17" s="33">
        <v>0.78846153846153844</v>
      </c>
      <c r="R17" s="35">
        <v>76</v>
      </c>
      <c r="S17" s="35">
        <v>146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6</v>
      </c>
      <c r="K18" s="32">
        <v>7</v>
      </c>
      <c r="L18" s="32">
        <v>5</v>
      </c>
      <c r="M18" s="33">
        <v>0.7142857142857143</v>
      </c>
      <c r="N18" s="34">
        <v>83</v>
      </c>
      <c r="O18" s="32">
        <v>116</v>
      </c>
      <c r="P18" s="32">
        <v>76</v>
      </c>
      <c r="Q18" s="33">
        <v>0.65517241379310343</v>
      </c>
      <c r="R18" s="35">
        <v>60</v>
      </c>
      <c r="S18" s="35">
        <v>125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8</v>
      </c>
      <c r="K19" s="32">
        <v>11</v>
      </c>
      <c r="L19" s="32">
        <v>11</v>
      </c>
      <c r="M19" s="33">
        <v>1</v>
      </c>
      <c r="N19" s="34">
        <v>80</v>
      </c>
      <c r="O19" s="32">
        <v>115</v>
      </c>
      <c r="P19" s="32">
        <v>81</v>
      </c>
      <c r="Q19" s="33">
        <v>0.70434782608695656</v>
      </c>
      <c r="R19" s="35">
        <v>53</v>
      </c>
      <c r="S19" s="35">
        <v>129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6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105</v>
      </c>
      <c r="I21" s="30" t="s">
        <v>31</v>
      </c>
      <c r="J21" s="31">
        <v>16</v>
      </c>
      <c r="K21" s="32">
        <v>16</v>
      </c>
      <c r="L21" s="32">
        <v>15</v>
      </c>
      <c r="M21" s="33">
        <v>0.9375</v>
      </c>
      <c r="N21" s="34">
        <v>101</v>
      </c>
      <c r="O21" s="32">
        <v>114</v>
      </c>
      <c r="P21" s="32">
        <v>101</v>
      </c>
      <c r="Q21" s="33">
        <v>0.88596491228070173</v>
      </c>
      <c r="R21" s="35">
        <v>56</v>
      </c>
      <c r="S21" s="35">
        <v>165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7</v>
      </c>
      <c r="K22" s="32">
        <v>9</v>
      </c>
      <c r="L22" s="32">
        <v>7</v>
      </c>
      <c r="M22" s="33">
        <v>0.77777777777777779</v>
      </c>
      <c r="N22" s="34">
        <v>92</v>
      </c>
      <c r="O22" s="32">
        <v>119</v>
      </c>
      <c r="P22" s="32">
        <v>96</v>
      </c>
      <c r="Q22" s="33">
        <v>0.80672268907563027</v>
      </c>
      <c r="R22" s="35">
        <v>43</v>
      </c>
      <c r="S22" s="35">
        <v>125</v>
      </c>
    </row>
    <row r="23" spans="1:19" x14ac:dyDescent="0.15">
      <c r="I23" s="30" t="s">
        <v>33</v>
      </c>
      <c r="J23" s="31">
        <v>11</v>
      </c>
      <c r="K23" s="32">
        <v>15</v>
      </c>
      <c r="L23" s="32">
        <v>12</v>
      </c>
      <c r="M23" s="33">
        <v>0.8</v>
      </c>
      <c r="N23" s="34">
        <v>116</v>
      </c>
      <c r="O23" s="32">
        <v>172</v>
      </c>
      <c r="P23" s="32">
        <v>118</v>
      </c>
      <c r="Q23" s="33">
        <v>0.68604651162790697</v>
      </c>
      <c r="R23" s="35">
        <v>36</v>
      </c>
      <c r="S23" s="35">
        <v>137</v>
      </c>
    </row>
    <row r="24" spans="1:19" x14ac:dyDescent="0.15">
      <c r="I24" s="30" t="s">
        <v>34</v>
      </c>
      <c r="J24" s="31">
        <v>7</v>
      </c>
      <c r="K24" s="32">
        <v>8</v>
      </c>
      <c r="L24" s="32">
        <v>8</v>
      </c>
      <c r="M24" s="33">
        <v>1</v>
      </c>
      <c r="N24" s="34">
        <v>98</v>
      </c>
      <c r="O24" s="32">
        <v>118</v>
      </c>
      <c r="P24" s="32">
        <v>104</v>
      </c>
      <c r="Q24" s="33">
        <v>0.88135593220338981</v>
      </c>
      <c r="R24" s="35">
        <v>39</v>
      </c>
      <c r="S24" s="35">
        <v>131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2</v>
      </c>
      <c r="K26" s="32">
        <v>2</v>
      </c>
      <c r="L26" s="32">
        <v>2</v>
      </c>
      <c r="M26" s="33">
        <v>1</v>
      </c>
      <c r="N26" s="34">
        <v>16</v>
      </c>
      <c r="O26" s="32">
        <v>16</v>
      </c>
      <c r="P26" s="32">
        <v>16</v>
      </c>
      <c r="Q26" s="33">
        <v>1</v>
      </c>
      <c r="R26" s="35">
        <v>4</v>
      </c>
      <c r="S26" s="35">
        <v>22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0</v>
      </c>
      <c r="K27" s="32">
        <v>0</v>
      </c>
      <c r="L27" s="32">
        <v>0</v>
      </c>
      <c r="M27" s="33" t="s">
        <v>87</v>
      </c>
      <c r="N27" s="34">
        <v>20</v>
      </c>
      <c r="O27" s="32">
        <v>22</v>
      </c>
      <c r="P27" s="32">
        <v>20</v>
      </c>
      <c r="Q27" s="33">
        <v>0.90909090909090906</v>
      </c>
      <c r="R27" s="35">
        <v>7</v>
      </c>
      <c r="S27" s="35">
        <v>25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0</v>
      </c>
      <c r="L28" s="32">
        <v>0</v>
      </c>
      <c r="M28" s="33" t="s">
        <v>87</v>
      </c>
      <c r="N28" s="34">
        <v>8</v>
      </c>
      <c r="O28" s="32">
        <v>8</v>
      </c>
      <c r="P28" s="32">
        <v>8</v>
      </c>
      <c r="Q28" s="33">
        <v>1</v>
      </c>
      <c r="R28" s="35">
        <v>3</v>
      </c>
      <c r="S28" s="35">
        <v>9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2</v>
      </c>
      <c r="K29" s="32">
        <v>2</v>
      </c>
      <c r="L29" s="32">
        <v>2</v>
      </c>
      <c r="M29" s="33">
        <v>1</v>
      </c>
      <c r="N29" s="34">
        <v>37</v>
      </c>
      <c r="O29" s="32">
        <v>38</v>
      </c>
      <c r="P29" s="32">
        <v>37</v>
      </c>
      <c r="Q29" s="33">
        <v>0.97368421052631582</v>
      </c>
      <c r="R29" s="35">
        <v>6</v>
      </c>
      <c r="S29" s="35">
        <v>38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0</v>
      </c>
      <c r="L30" s="32">
        <v>0</v>
      </c>
      <c r="M30" s="33" t="s">
        <v>87</v>
      </c>
      <c r="N30" s="34">
        <v>2</v>
      </c>
      <c r="O30" s="32">
        <v>2</v>
      </c>
      <c r="P30" s="32">
        <v>2</v>
      </c>
      <c r="Q30" s="33">
        <v>1</v>
      </c>
      <c r="R30" s="35">
        <v>1</v>
      </c>
      <c r="S30" s="35">
        <v>3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1</v>
      </c>
      <c r="K31" s="32">
        <v>1</v>
      </c>
      <c r="L31" s="32">
        <v>1</v>
      </c>
      <c r="M31" s="33">
        <v>1</v>
      </c>
      <c r="N31" s="34">
        <v>1</v>
      </c>
      <c r="O31" s="32">
        <v>1</v>
      </c>
      <c r="P31" s="32">
        <v>1</v>
      </c>
      <c r="Q31" s="33">
        <v>1</v>
      </c>
      <c r="R31" s="35">
        <v>0</v>
      </c>
      <c r="S31" s="35">
        <v>1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0</v>
      </c>
      <c r="O32" s="32">
        <v>1</v>
      </c>
      <c r="P32" s="32">
        <v>1</v>
      </c>
      <c r="Q32" s="33">
        <v>1</v>
      </c>
      <c r="R32" s="35">
        <v>0</v>
      </c>
      <c r="S32" s="35">
        <v>1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0</v>
      </c>
      <c r="L33" s="32">
        <v>0</v>
      </c>
      <c r="M33" s="33" t="s">
        <v>87</v>
      </c>
      <c r="N33" s="34">
        <v>4</v>
      </c>
      <c r="O33" s="32">
        <v>5</v>
      </c>
      <c r="P33" s="32">
        <v>5</v>
      </c>
      <c r="Q33" s="33">
        <v>1</v>
      </c>
      <c r="R33" s="35">
        <v>1</v>
      </c>
      <c r="S33" s="35">
        <v>6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0</v>
      </c>
      <c r="O34" s="32">
        <v>0</v>
      </c>
      <c r="P34" s="32">
        <v>0</v>
      </c>
      <c r="Q34" s="33" t="s">
        <v>87</v>
      </c>
      <c r="R34" s="35">
        <v>0</v>
      </c>
      <c r="S34" s="35">
        <v>0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6</v>
      </c>
      <c r="O36" s="32">
        <v>8</v>
      </c>
      <c r="P36" s="32">
        <v>6</v>
      </c>
      <c r="Q36" s="33">
        <v>0.75</v>
      </c>
      <c r="R36" s="35">
        <v>5</v>
      </c>
      <c r="S36" s="35">
        <v>14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1</v>
      </c>
      <c r="O37" s="32">
        <v>2</v>
      </c>
      <c r="P37" s="32">
        <v>2</v>
      </c>
      <c r="Q37" s="33">
        <v>1</v>
      </c>
      <c r="R37" s="35">
        <v>0</v>
      </c>
      <c r="S37" s="35">
        <v>3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99</v>
      </c>
      <c r="K39" s="61">
        <v>122</v>
      </c>
      <c r="L39" s="61">
        <v>105</v>
      </c>
      <c r="M39" s="62">
        <v>0.86065573770491799</v>
      </c>
      <c r="N39" s="61">
        <v>1076</v>
      </c>
      <c r="O39" s="61">
        <v>1337</v>
      </c>
      <c r="P39" s="61">
        <v>1085</v>
      </c>
      <c r="Q39" s="62">
        <v>0.81151832460732987</v>
      </c>
      <c r="R39" s="63">
        <v>735</v>
      </c>
      <c r="S39" s="63">
        <v>1740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4</v>
      </c>
      <c r="L41" s="32">
        <v>2</v>
      </c>
      <c r="M41" s="33">
        <v>0.5</v>
      </c>
      <c r="N41" s="45"/>
      <c r="O41" s="31">
        <v>51</v>
      </c>
      <c r="P41" s="32">
        <v>41</v>
      </c>
      <c r="Q41" s="33">
        <v>0.80392156862745101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  <mergeCell ref="A14:E14"/>
    <mergeCell ref="A17:E17"/>
    <mergeCell ref="A20:E20"/>
    <mergeCell ref="A10:E10"/>
    <mergeCell ref="A12:E12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83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2498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365</v>
      </c>
      <c r="I12" s="30" t="s">
        <v>19</v>
      </c>
      <c r="J12" s="31">
        <v>75</v>
      </c>
      <c r="K12" s="32">
        <v>68</v>
      </c>
      <c r="L12" s="32">
        <v>51</v>
      </c>
      <c r="M12" s="33">
        <v>0.75</v>
      </c>
      <c r="N12" s="34">
        <v>529</v>
      </c>
      <c r="O12" s="34">
        <v>541</v>
      </c>
      <c r="P12" s="34">
        <v>486</v>
      </c>
      <c r="Q12" s="33">
        <v>0.8983364140480592</v>
      </c>
      <c r="R12" s="35">
        <v>640</v>
      </c>
      <c r="S12" s="35">
        <v>1015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41</v>
      </c>
      <c r="K13" s="32">
        <v>57</v>
      </c>
      <c r="L13" s="32">
        <v>48</v>
      </c>
      <c r="M13" s="33">
        <v>0.84210526315789469</v>
      </c>
      <c r="N13" s="34">
        <v>428</v>
      </c>
      <c r="O13" s="32">
        <v>538</v>
      </c>
      <c r="P13" s="32">
        <v>409</v>
      </c>
      <c r="Q13" s="33">
        <v>0.7602230483271375</v>
      </c>
      <c r="R13" s="35">
        <v>299</v>
      </c>
      <c r="S13" s="35">
        <v>555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2903</v>
      </c>
      <c r="I14" s="30" t="s">
        <v>22</v>
      </c>
      <c r="J14" s="31">
        <v>41</v>
      </c>
      <c r="K14" s="32">
        <v>48</v>
      </c>
      <c r="L14" s="32">
        <v>36</v>
      </c>
      <c r="M14" s="33">
        <v>0.75</v>
      </c>
      <c r="N14" s="34">
        <v>409</v>
      </c>
      <c r="O14" s="32">
        <v>491</v>
      </c>
      <c r="P14" s="32">
        <v>398</v>
      </c>
      <c r="Q14" s="33">
        <v>0.81059063136456211</v>
      </c>
      <c r="R14" s="35">
        <v>239</v>
      </c>
      <c r="S14" s="35">
        <v>530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58</v>
      </c>
      <c r="K16" s="32">
        <v>69</v>
      </c>
      <c r="L16" s="32">
        <v>60</v>
      </c>
      <c r="M16" s="33">
        <v>0.86956521739130432</v>
      </c>
      <c r="N16" s="34">
        <v>435</v>
      </c>
      <c r="O16" s="32">
        <v>554</v>
      </c>
      <c r="P16" s="32">
        <v>426</v>
      </c>
      <c r="Q16" s="33">
        <v>0.76895306859205781</v>
      </c>
      <c r="R16" s="35">
        <v>311</v>
      </c>
      <c r="S16" s="35">
        <v>682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2529</v>
      </c>
      <c r="I17" s="30" t="s">
        <v>26</v>
      </c>
      <c r="J17" s="31">
        <v>37</v>
      </c>
      <c r="K17" s="32">
        <v>64</v>
      </c>
      <c r="L17" s="32">
        <v>41</v>
      </c>
      <c r="M17" s="33">
        <v>0.640625</v>
      </c>
      <c r="N17" s="34">
        <v>414</v>
      </c>
      <c r="O17" s="32">
        <v>666</v>
      </c>
      <c r="P17" s="32">
        <v>389</v>
      </c>
      <c r="Q17" s="33">
        <v>0.58408408408408408</v>
      </c>
      <c r="R17" s="35">
        <v>272</v>
      </c>
      <c r="S17" s="35">
        <v>571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46</v>
      </c>
      <c r="K18" s="32">
        <v>68</v>
      </c>
      <c r="L18" s="32">
        <v>39</v>
      </c>
      <c r="M18" s="33">
        <v>0.57352941176470584</v>
      </c>
      <c r="N18" s="34">
        <v>348</v>
      </c>
      <c r="O18" s="32">
        <v>577</v>
      </c>
      <c r="P18" s="32">
        <v>337</v>
      </c>
      <c r="Q18" s="33">
        <v>0.58405545927209701</v>
      </c>
      <c r="R18" s="35">
        <v>212</v>
      </c>
      <c r="S18" s="35">
        <v>454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43</v>
      </c>
      <c r="K19" s="32">
        <v>73</v>
      </c>
      <c r="L19" s="32">
        <v>35</v>
      </c>
      <c r="M19" s="33">
        <v>0.47945205479452052</v>
      </c>
      <c r="N19" s="34">
        <v>333</v>
      </c>
      <c r="O19" s="32">
        <v>616</v>
      </c>
      <c r="P19" s="32">
        <v>310</v>
      </c>
      <c r="Q19" s="33">
        <v>0.50324675324675328</v>
      </c>
      <c r="R19" s="35">
        <v>216</v>
      </c>
      <c r="S19" s="35">
        <v>438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37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302</v>
      </c>
      <c r="I21" s="30" t="s">
        <v>31</v>
      </c>
      <c r="J21" s="31">
        <v>34</v>
      </c>
      <c r="K21" s="32">
        <v>38</v>
      </c>
      <c r="L21" s="32">
        <v>33</v>
      </c>
      <c r="M21" s="33">
        <v>0.86842105263157898</v>
      </c>
      <c r="N21" s="34">
        <v>336</v>
      </c>
      <c r="O21" s="32">
        <v>380</v>
      </c>
      <c r="P21" s="32">
        <v>339</v>
      </c>
      <c r="Q21" s="33">
        <v>0.89210526315789473</v>
      </c>
      <c r="R21" s="35">
        <v>283</v>
      </c>
      <c r="S21" s="35">
        <v>575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31</v>
      </c>
      <c r="K22" s="32">
        <v>55</v>
      </c>
      <c r="L22" s="32">
        <v>32</v>
      </c>
      <c r="M22" s="33">
        <v>0.58181818181818179</v>
      </c>
      <c r="N22" s="34">
        <v>330</v>
      </c>
      <c r="O22" s="32">
        <v>509</v>
      </c>
      <c r="P22" s="32">
        <v>317</v>
      </c>
      <c r="Q22" s="33">
        <v>0.62278978388998041</v>
      </c>
      <c r="R22" s="35">
        <v>205</v>
      </c>
      <c r="S22" s="35">
        <v>453</v>
      </c>
    </row>
    <row r="23" spans="1:19" x14ac:dyDescent="0.15">
      <c r="I23" s="30" t="s">
        <v>33</v>
      </c>
      <c r="J23" s="31">
        <v>30</v>
      </c>
      <c r="K23" s="32">
        <v>58</v>
      </c>
      <c r="L23" s="32">
        <v>41</v>
      </c>
      <c r="M23" s="33">
        <v>0.7068965517241379</v>
      </c>
      <c r="N23" s="34">
        <v>332</v>
      </c>
      <c r="O23" s="32">
        <v>531</v>
      </c>
      <c r="P23" s="32">
        <v>323</v>
      </c>
      <c r="Q23" s="33">
        <v>0.60828625235404898</v>
      </c>
      <c r="R23" s="35">
        <v>197</v>
      </c>
      <c r="S23" s="35">
        <v>456</v>
      </c>
    </row>
    <row r="24" spans="1:19" x14ac:dyDescent="0.15">
      <c r="I24" s="30" t="s">
        <v>34</v>
      </c>
      <c r="J24" s="31">
        <v>37</v>
      </c>
      <c r="K24" s="32">
        <v>49</v>
      </c>
      <c r="L24" s="32">
        <v>42</v>
      </c>
      <c r="M24" s="33">
        <v>0.8571428571428571</v>
      </c>
      <c r="N24" s="34">
        <v>323</v>
      </c>
      <c r="O24" s="32">
        <v>401</v>
      </c>
      <c r="P24" s="32">
        <v>321</v>
      </c>
      <c r="Q24" s="33">
        <v>0.80049875311720697</v>
      </c>
      <c r="R24" s="35">
        <v>137</v>
      </c>
      <c r="S24" s="35">
        <v>410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14</v>
      </c>
      <c r="K26" s="32">
        <v>16</v>
      </c>
      <c r="L26" s="32">
        <v>13</v>
      </c>
      <c r="M26" s="33">
        <v>0.8125</v>
      </c>
      <c r="N26" s="34">
        <v>94</v>
      </c>
      <c r="O26" s="32">
        <v>97</v>
      </c>
      <c r="P26" s="32">
        <v>88</v>
      </c>
      <c r="Q26" s="33">
        <v>0.90721649484536082</v>
      </c>
      <c r="R26" s="35">
        <v>35</v>
      </c>
      <c r="S26" s="35">
        <v>120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13</v>
      </c>
      <c r="K27" s="32">
        <v>23</v>
      </c>
      <c r="L27" s="32">
        <v>17</v>
      </c>
      <c r="M27" s="33">
        <v>0.73913043478260865</v>
      </c>
      <c r="N27" s="34">
        <v>152</v>
      </c>
      <c r="O27" s="32">
        <v>203</v>
      </c>
      <c r="P27" s="32">
        <v>141</v>
      </c>
      <c r="Q27" s="33">
        <v>0.69458128078817738</v>
      </c>
      <c r="R27" s="35">
        <v>75</v>
      </c>
      <c r="S27" s="35">
        <v>228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1</v>
      </c>
      <c r="K28" s="32">
        <v>1</v>
      </c>
      <c r="L28" s="32">
        <v>1</v>
      </c>
      <c r="M28" s="33">
        <v>1</v>
      </c>
      <c r="N28" s="34">
        <v>6</v>
      </c>
      <c r="O28" s="32">
        <v>6</v>
      </c>
      <c r="P28" s="32">
        <v>6</v>
      </c>
      <c r="Q28" s="33">
        <v>1</v>
      </c>
      <c r="R28" s="35">
        <v>0</v>
      </c>
      <c r="S28" s="35">
        <v>10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2</v>
      </c>
      <c r="K29" s="32">
        <v>4</v>
      </c>
      <c r="L29" s="32">
        <v>4</v>
      </c>
      <c r="M29" s="33">
        <v>1</v>
      </c>
      <c r="N29" s="34">
        <v>52</v>
      </c>
      <c r="O29" s="32">
        <v>63</v>
      </c>
      <c r="P29" s="32">
        <v>51</v>
      </c>
      <c r="Q29" s="33">
        <v>0.80952380952380953</v>
      </c>
      <c r="R29" s="35">
        <v>31</v>
      </c>
      <c r="S29" s="35">
        <v>69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0</v>
      </c>
      <c r="L30" s="32">
        <v>0</v>
      </c>
      <c r="M30" s="33" t="s">
        <v>87</v>
      </c>
      <c r="N30" s="34">
        <v>4</v>
      </c>
      <c r="O30" s="32">
        <v>5</v>
      </c>
      <c r="P30" s="32">
        <v>4</v>
      </c>
      <c r="Q30" s="33">
        <v>0.8</v>
      </c>
      <c r="R30" s="35">
        <v>2</v>
      </c>
      <c r="S30" s="35">
        <v>10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1</v>
      </c>
      <c r="O31" s="32">
        <v>1</v>
      </c>
      <c r="P31" s="32">
        <v>1</v>
      </c>
      <c r="Q31" s="33">
        <v>1</v>
      </c>
      <c r="R31" s="35">
        <v>1</v>
      </c>
      <c r="S31" s="35">
        <v>1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2</v>
      </c>
      <c r="K32" s="32">
        <v>2</v>
      </c>
      <c r="L32" s="32">
        <v>2</v>
      </c>
      <c r="M32" s="33">
        <v>1</v>
      </c>
      <c r="N32" s="34">
        <v>15</v>
      </c>
      <c r="O32" s="32">
        <v>17</v>
      </c>
      <c r="P32" s="32">
        <v>17</v>
      </c>
      <c r="Q32" s="33">
        <v>1</v>
      </c>
      <c r="R32" s="35">
        <v>6</v>
      </c>
      <c r="S32" s="35">
        <v>17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3</v>
      </c>
      <c r="K33" s="32">
        <v>4</v>
      </c>
      <c r="L33" s="32">
        <v>3</v>
      </c>
      <c r="M33" s="33">
        <v>0.75</v>
      </c>
      <c r="N33" s="34">
        <v>11</v>
      </c>
      <c r="O33" s="32">
        <v>17</v>
      </c>
      <c r="P33" s="32">
        <v>12</v>
      </c>
      <c r="Q33" s="33">
        <v>0.70588235294117652</v>
      </c>
      <c r="R33" s="35">
        <v>4</v>
      </c>
      <c r="S33" s="35">
        <v>14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2</v>
      </c>
      <c r="K34" s="32">
        <v>2</v>
      </c>
      <c r="L34" s="32">
        <v>2</v>
      </c>
      <c r="M34" s="33">
        <v>1</v>
      </c>
      <c r="N34" s="34">
        <v>3</v>
      </c>
      <c r="O34" s="32">
        <v>3</v>
      </c>
      <c r="P34" s="32">
        <v>3</v>
      </c>
      <c r="Q34" s="33">
        <v>1</v>
      </c>
      <c r="R34" s="35">
        <v>0</v>
      </c>
      <c r="S34" s="35">
        <v>3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0</v>
      </c>
      <c r="O36" s="32">
        <v>0</v>
      </c>
      <c r="P36" s="32">
        <v>0</v>
      </c>
      <c r="Q36" s="33" t="s">
        <v>87</v>
      </c>
      <c r="R36" s="35">
        <v>3</v>
      </c>
      <c r="S36" s="35">
        <v>9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1</v>
      </c>
      <c r="S37" s="35">
        <v>4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510</v>
      </c>
      <c r="K39" s="61">
        <v>699</v>
      </c>
      <c r="L39" s="61">
        <v>500</v>
      </c>
      <c r="M39" s="62">
        <v>0.71530758226037194</v>
      </c>
      <c r="N39" s="61">
        <v>4555</v>
      </c>
      <c r="O39" s="61">
        <v>6216</v>
      </c>
      <c r="P39" s="61">
        <v>4378</v>
      </c>
      <c r="Q39" s="62">
        <v>0.70431145431145437</v>
      </c>
      <c r="R39" s="63">
        <v>3169</v>
      </c>
      <c r="S39" s="63">
        <v>6624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30</v>
      </c>
      <c r="L41" s="32">
        <v>24</v>
      </c>
      <c r="M41" s="33">
        <v>0.8</v>
      </c>
      <c r="N41" s="45"/>
      <c r="O41" s="31">
        <v>187</v>
      </c>
      <c r="P41" s="32">
        <v>152</v>
      </c>
      <c r="Q41" s="33">
        <v>0.81283422459893051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14:E14"/>
    <mergeCell ref="A17:E17"/>
    <mergeCell ref="A20:E20"/>
    <mergeCell ref="A10:E10"/>
    <mergeCell ref="A12:E12"/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topLeftCell="A4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84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807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178</v>
      </c>
      <c r="I12" s="30" t="s">
        <v>19</v>
      </c>
      <c r="J12" s="31">
        <v>6</v>
      </c>
      <c r="K12" s="32">
        <v>7</v>
      </c>
      <c r="L12" s="32">
        <v>7</v>
      </c>
      <c r="M12" s="33">
        <v>1</v>
      </c>
      <c r="N12" s="34">
        <v>134</v>
      </c>
      <c r="O12" s="34">
        <v>159</v>
      </c>
      <c r="P12" s="34">
        <v>143</v>
      </c>
      <c r="Q12" s="33">
        <v>0.89937106918238996</v>
      </c>
      <c r="R12" s="35">
        <v>76</v>
      </c>
      <c r="S12" s="35">
        <v>190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16</v>
      </c>
      <c r="K13" s="32">
        <v>16</v>
      </c>
      <c r="L13" s="32">
        <v>15</v>
      </c>
      <c r="M13" s="33">
        <v>0.9375</v>
      </c>
      <c r="N13" s="34">
        <v>120</v>
      </c>
      <c r="O13" s="32">
        <v>148</v>
      </c>
      <c r="P13" s="32">
        <v>124</v>
      </c>
      <c r="Q13" s="33">
        <v>0.83783783783783783</v>
      </c>
      <c r="R13" s="35">
        <v>66</v>
      </c>
      <c r="S13" s="35">
        <v>149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1065</v>
      </c>
      <c r="I14" s="30" t="s">
        <v>22</v>
      </c>
      <c r="J14" s="31">
        <v>13</v>
      </c>
      <c r="K14" s="32">
        <v>15</v>
      </c>
      <c r="L14" s="32">
        <v>13</v>
      </c>
      <c r="M14" s="33">
        <v>0.8666666666666667</v>
      </c>
      <c r="N14" s="34">
        <v>125</v>
      </c>
      <c r="O14" s="32">
        <v>156</v>
      </c>
      <c r="P14" s="32">
        <v>133</v>
      </c>
      <c r="Q14" s="33">
        <v>0.85256410256410253</v>
      </c>
      <c r="R14" s="35">
        <v>43</v>
      </c>
      <c r="S14" s="35">
        <v>144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23</v>
      </c>
      <c r="K16" s="32">
        <v>35</v>
      </c>
      <c r="L16" s="32">
        <v>23</v>
      </c>
      <c r="M16" s="33">
        <v>0.65714285714285714</v>
      </c>
      <c r="N16" s="34">
        <v>218</v>
      </c>
      <c r="O16" s="32">
        <v>296</v>
      </c>
      <c r="P16" s="32">
        <v>210</v>
      </c>
      <c r="Q16" s="33">
        <v>0.70945945945945943</v>
      </c>
      <c r="R16" s="35">
        <v>111</v>
      </c>
      <c r="S16" s="35">
        <v>315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846</v>
      </c>
      <c r="I17" s="30" t="s">
        <v>26</v>
      </c>
      <c r="J17" s="31">
        <v>25</v>
      </c>
      <c r="K17" s="32">
        <v>41</v>
      </c>
      <c r="L17" s="32">
        <v>24</v>
      </c>
      <c r="M17" s="33">
        <v>0.58536585365853655</v>
      </c>
      <c r="N17" s="34">
        <v>220</v>
      </c>
      <c r="O17" s="32">
        <v>368</v>
      </c>
      <c r="P17" s="32">
        <v>228</v>
      </c>
      <c r="Q17" s="33">
        <v>0.61956521739130432</v>
      </c>
      <c r="R17" s="35">
        <v>101</v>
      </c>
      <c r="S17" s="35">
        <v>298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21</v>
      </c>
      <c r="K18" s="32">
        <v>30</v>
      </c>
      <c r="L18" s="32">
        <v>20</v>
      </c>
      <c r="M18" s="33">
        <v>0.66666666666666663</v>
      </c>
      <c r="N18" s="34">
        <v>215</v>
      </c>
      <c r="O18" s="32">
        <v>347</v>
      </c>
      <c r="P18" s="32">
        <v>221</v>
      </c>
      <c r="Q18" s="33">
        <v>0.63688760806916422</v>
      </c>
      <c r="R18" s="35">
        <v>92</v>
      </c>
      <c r="S18" s="35">
        <v>283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18</v>
      </c>
      <c r="K19" s="32">
        <v>34</v>
      </c>
      <c r="L19" s="32">
        <v>15</v>
      </c>
      <c r="M19" s="33">
        <v>0.44117647058823528</v>
      </c>
      <c r="N19" s="34">
        <v>219</v>
      </c>
      <c r="O19" s="32">
        <v>400</v>
      </c>
      <c r="P19" s="32">
        <v>232</v>
      </c>
      <c r="Q19" s="33">
        <v>0.57999999999999996</v>
      </c>
      <c r="R19" s="35">
        <v>99</v>
      </c>
      <c r="S19" s="35">
        <v>282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39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257</v>
      </c>
      <c r="I21" s="30" t="s">
        <v>31</v>
      </c>
      <c r="J21" s="31">
        <v>33</v>
      </c>
      <c r="K21" s="32">
        <v>39</v>
      </c>
      <c r="L21" s="32">
        <v>34</v>
      </c>
      <c r="M21" s="33">
        <v>0.87179487179487181</v>
      </c>
      <c r="N21" s="34">
        <v>265</v>
      </c>
      <c r="O21" s="32">
        <v>317</v>
      </c>
      <c r="P21" s="32">
        <v>272</v>
      </c>
      <c r="Q21" s="33">
        <v>0.85804416403785488</v>
      </c>
      <c r="R21" s="35">
        <v>125</v>
      </c>
      <c r="S21" s="35">
        <v>376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36</v>
      </c>
      <c r="K22" s="32">
        <v>45</v>
      </c>
      <c r="L22" s="32">
        <v>31</v>
      </c>
      <c r="M22" s="33">
        <v>0.68888888888888888</v>
      </c>
      <c r="N22" s="34">
        <v>250</v>
      </c>
      <c r="O22" s="32">
        <v>341</v>
      </c>
      <c r="P22" s="32">
        <v>249</v>
      </c>
      <c r="Q22" s="33">
        <v>0.73020527859237538</v>
      </c>
      <c r="R22" s="35">
        <v>80</v>
      </c>
      <c r="S22" s="35">
        <v>320</v>
      </c>
    </row>
    <row r="23" spans="1:19" x14ac:dyDescent="0.15">
      <c r="I23" s="30" t="s">
        <v>33</v>
      </c>
      <c r="J23" s="31">
        <v>29</v>
      </c>
      <c r="K23" s="32">
        <v>38</v>
      </c>
      <c r="L23" s="32">
        <v>32</v>
      </c>
      <c r="M23" s="33">
        <v>0.84210526315789469</v>
      </c>
      <c r="N23" s="34">
        <v>243</v>
      </c>
      <c r="O23" s="32">
        <v>313</v>
      </c>
      <c r="P23" s="32">
        <v>250</v>
      </c>
      <c r="Q23" s="33">
        <v>0.79872204472843455</v>
      </c>
      <c r="R23" s="35">
        <v>66</v>
      </c>
      <c r="S23" s="35">
        <v>320</v>
      </c>
    </row>
    <row r="24" spans="1:19" x14ac:dyDescent="0.15">
      <c r="I24" s="30" t="s">
        <v>34</v>
      </c>
      <c r="J24" s="31">
        <v>39</v>
      </c>
      <c r="K24" s="32">
        <v>45</v>
      </c>
      <c r="L24" s="32">
        <v>41</v>
      </c>
      <c r="M24" s="33">
        <v>0.91111111111111109</v>
      </c>
      <c r="N24" s="34">
        <v>250</v>
      </c>
      <c r="O24" s="32">
        <v>301</v>
      </c>
      <c r="P24" s="32">
        <v>266</v>
      </c>
      <c r="Q24" s="33">
        <v>0.88372093023255816</v>
      </c>
      <c r="R24" s="35">
        <v>49</v>
      </c>
      <c r="S24" s="35">
        <v>298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9</v>
      </c>
      <c r="K26" s="32">
        <v>9</v>
      </c>
      <c r="L26" s="32">
        <v>9</v>
      </c>
      <c r="M26" s="33">
        <v>1</v>
      </c>
      <c r="N26" s="34">
        <v>42</v>
      </c>
      <c r="O26" s="32">
        <v>45</v>
      </c>
      <c r="P26" s="32">
        <v>44</v>
      </c>
      <c r="Q26" s="33">
        <v>0.97777777777777775</v>
      </c>
      <c r="R26" s="35">
        <v>2</v>
      </c>
      <c r="S26" s="35">
        <v>43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20</v>
      </c>
      <c r="K27" s="32">
        <v>23</v>
      </c>
      <c r="L27" s="32">
        <v>17</v>
      </c>
      <c r="M27" s="33">
        <v>0.73913043478260865</v>
      </c>
      <c r="N27" s="34">
        <v>116</v>
      </c>
      <c r="O27" s="32">
        <v>134</v>
      </c>
      <c r="P27" s="32">
        <v>105</v>
      </c>
      <c r="Q27" s="33">
        <v>0.78358208955223885</v>
      </c>
      <c r="R27" s="35">
        <v>26</v>
      </c>
      <c r="S27" s="35">
        <v>143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0</v>
      </c>
      <c r="L28" s="32">
        <v>0</v>
      </c>
      <c r="M28" s="33" t="s">
        <v>87</v>
      </c>
      <c r="N28" s="34">
        <v>9</v>
      </c>
      <c r="O28" s="32">
        <v>10</v>
      </c>
      <c r="P28" s="32">
        <v>8</v>
      </c>
      <c r="Q28" s="33">
        <v>0.8</v>
      </c>
      <c r="R28" s="35">
        <v>2</v>
      </c>
      <c r="S28" s="35">
        <v>15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13</v>
      </c>
      <c r="K29" s="32">
        <v>14</v>
      </c>
      <c r="L29" s="32">
        <v>14</v>
      </c>
      <c r="M29" s="33">
        <v>1</v>
      </c>
      <c r="N29" s="34">
        <v>102</v>
      </c>
      <c r="O29" s="32">
        <v>113</v>
      </c>
      <c r="P29" s="32">
        <v>102</v>
      </c>
      <c r="Q29" s="33">
        <v>0.90265486725663713</v>
      </c>
      <c r="R29" s="35">
        <v>13</v>
      </c>
      <c r="S29" s="35">
        <v>120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1</v>
      </c>
      <c r="K30" s="32">
        <v>1</v>
      </c>
      <c r="L30" s="32">
        <v>1</v>
      </c>
      <c r="M30" s="33">
        <v>1</v>
      </c>
      <c r="N30" s="34">
        <v>5</v>
      </c>
      <c r="O30" s="32">
        <v>7</v>
      </c>
      <c r="P30" s="32">
        <v>6</v>
      </c>
      <c r="Q30" s="33">
        <v>0.8571428571428571</v>
      </c>
      <c r="R30" s="35">
        <v>2</v>
      </c>
      <c r="S30" s="35">
        <v>7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0</v>
      </c>
      <c r="O31" s="32">
        <v>0</v>
      </c>
      <c r="P31" s="32">
        <v>0</v>
      </c>
      <c r="Q31" s="33" t="s">
        <v>87</v>
      </c>
      <c r="R31" s="35">
        <v>0</v>
      </c>
      <c r="S31" s="35">
        <v>0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0</v>
      </c>
      <c r="O32" s="32">
        <v>0</v>
      </c>
      <c r="P32" s="32">
        <v>0</v>
      </c>
      <c r="Q32" s="33" t="s">
        <v>87</v>
      </c>
      <c r="R32" s="35">
        <v>1</v>
      </c>
      <c r="S32" s="35">
        <v>0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0</v>
      </c>
      <c r="L33" s="32">
        <v>0</v>
      </c>
      <c r="M33" s="33" t="s">
        <v>87</v>
      </c>
      <c r="N33" s="34">
        <v>1</v>
      </c>
      <c r="O33" s="32">
        <v>1</v>
      </c>
      <c r="P33" s="32">
        <v>1</v>
      </c>
      <c r="Q33" s="33">
        <v>1</v>
      </c>
      <c r="R33" s="35">
        <v>1</v>
      </c>
      <c r="S33" s="35">
        <v>1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1</v>
      </c>
      <c r="O34" s="32">
        <v>1</v>
      </c>
      <c r="P34" s="32">
        <v>1</v>
      </c>
      <c r="Q34" s="33">
        <v>1</v>
      </c>
      <c r="R34" s="35">
        <v>0</v>
      </c>
      <c r="S34" s="35">
        <v>1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0</v>
      </c>
      <c r="O36" s="32">
        <v>0</v>
      </c>
      <c r="P36" s="32">
        <v>0</v>
      </c>
      <c r="Q36" s="33" t="s">
        <v>87</v>
      </c>
      <c r="R36" s="35">
        <v>0</v>
      </c>
      <c r="S36" s="35">
        <v>0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0</v>
      </c>
      <c r="S37" s="35">
        <v>0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302</v>
      </c>
      <c r="K39" s="61">
        <v>392</v>
      </c>
      <c r="L39" s="61">
        <v>296</v>
      </c>
      <c r="M39" s="62">
        <v>0.75510204081632648</v>
      </c>
      <c r="N39" s="61">
        <v>2535</v>
      </c>
      <c r="O39" s="61">
        <v>3457</v>
      </c>
      <c r="P39" s="61">
        <v>2595</v>
      </c>
      <c r="Q39" s="62">
        <v>0.7506508533410472</v>
      </c>
      <c r="R39" s="63">
        <v>955</v>
      </c>
      <c r="S39" s="63">
        <v>3305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10</v>
      </c>
      <c r="L41" s="32">
        <v>6</v>
      </c>
      <c r="M41" s="33">
        <v>0.6</v>
      </c>
      <c r="N41" s="45"/>
      <c r="O41" s="31">
        <v>138</v>
      </c>
      <c r="P41" s="32">
        <v>83</v>
      </c>
      <c r="Q41" s="33">
        <v>0.60144927536231885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14:E14"/>
    <mergeCell ref="A17:E17"/>
    <mergeCell ref="A20:E20"/>
    <mergeCell ref="A10:E10"/>
    <mergeCell ref="A12:E12"/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85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22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23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432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24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110</v>
      </c>
      <c r="I12" s="30" t="s">
        <v>19</v>
      </c>
      <c r="J12" s="31">
        <v>11</v>
      </c>
      <c r="K12" s="32">
        <v>11</v>
      </c>
      <c r="L12" s="32">
        <v>11</v>
      </c>
      <c r="M12" s="33">
        <v>1</v>
      </c>
      <c r="N12" s="34">
        <v>85</v>
      </c>
      <c r="O12" s="34">
        <v>78</v>
      </c>
      <c r="P12" s="34">
        <v>78</v>
      </c>
      <c r="Q12" s="33">
        <v>1</v>
      </c>
      <c r="R12" s="35">
        <v>56</v>
      </c>
      <c r="S12" s="35">
        <v>115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7</v>
      </c>
      <c r="K13" s="32">
        <v>8</v>
      </c>
      <c r="L13" s="32">
        <v>8</v>
      </c>
      <c r="M13" s="33">
        <v>1</v>
      </c>
      <c r="N13" s="34">
        <v>73</v>
      </c>
      <c r="O13" s="32">
        <v>83</v>
      </c>
      <c r="P13" s="32">
        <v>71</v>
      </c>
      <c r="Q13" s="33">
        <v>0.85542168674698793</v>
      </c>
      <c r="R13" s="35">
        <v>13</v>
      </c>
      <c r="S13" s="35">
        <v>64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599</v>
      </c>
      <c r="I14" s="30" t="s">
        <v>22</v>
      </c>
      <c r="J14" s="31">
        <v>9</v>
      </c>
      <c r="K14" s="32">
        <v>10</v>
      </c>
      <c r="L14" s="32">
        <v>10</v>
      </c>
      <c r="M14" s="33">
        <v>1</v>
      </c>
      <c r="N14" s="34">
        <v>61</v>
      </c>
      <c r="O14" s="32">
        <v>65</v>
      </c>
      <c r="P14" s="32">
        <v>61</v>
      </c>
      <c r="Q14" s="33">
        <v>0.93846153846153846</v>
      </c>
      <c r="R14" s="35">
        <v>16</v>
      </c>
      <c r="S14" s="35">
        <v>67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10</v>
      </c>
      <c r="K16" s="32">
        <v>11</v>
      </c>
      <c r="L16" s="32">
        <v>10</v>
      </c>
      <c r="M16" s="33">
        <v>0.90909090909090906</v>
      </c>
      <c r="N16" s="34">
        <v>147</v>
      </c>
      <c r="O16" s="32">
        <v>165</v>
      </c>
      <c r="P16" s="32">
        <v>144</v>
      </c>
      <c r="Q16" s="33">
        <v>0.87272727272727268</v>
      </c>
      <c r="R16" s="35">
        <v>44</v>
      </c>
      <c r="S16" s="35">
        <v>198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450</v>
      </c>
      <c r="I17" s="30" t="s">
        <v>26</v>
      </c>
      <c r="J17" s="31">
        <v>19</v>
      </c>
      <c r="K17" s="32">
        <v>23</v>
      </c>
      <c r="L17" s="32">
        <v>19</v>
      </c>
      <c r="M17" s="33">
        <v>0.82608695652173914</v>
      </c>
      <c r="N17" s="34">
        <v>131</v>
      </c>
      <c r="O17" s="32">
        <v>157</v>
      </c>
      <c r="P17" s="32">
        <v>129</v>
      </c>
      <c r="Q17" s="33">
        <v>0.82165605095541405</v>
      </c>
      <c r="R17" s="35">
        <v>44</v>
      </c>
      <c r="S17" s="35">
        <v>162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16</v>
      </c>
      <c r="K18" s="32">
        <v>20</v>
      </c>
      <c r="L18" s="32">
        <v>15</v>
      </c>
      <c r="M18" s="33">
        <v>0.75</v>
      </c>
      <c r="N18" s="34">
        <v>132</v>
      </c>
      <c r="O18" s="32">
        <v>154</v>
      </c>
      <c r="P18" s="32">
        <v>130</v>
      </c>
      <c r="Q18" s="33">
        <v>0.8441558441558441</v>
      </c>
      <c r="R18" s="35">
        <v>39</v>
      </c>
      <c r="S18" s="35">
        <v>163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19</v>
      </c>
      <c r="K19" s="32">
        <v>22</v>
      </c>
      <c r="L19" s="32">
        <v>18</v>
      </c>
      <c r="M19" s="33">
        <v>0.81818181818181823</v>
      </c>
      <c r="N19" s="34">
        <v>124</v>
      </c>
      <c r="O19" s="32">
        <v>152</v>
      </c>
      <c r="P19" s="32">
        <v>126</v>
      </c>
      <c r="Q19" s="33">
        <v>0.82894736842105265</v>
      </c>
      <c r="R19" s="35">
        <v>37</v>
      </c>
      <c r="S19" s="35">
        <v>161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22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148</v>
      </c>
      <c r="I21" s="30" t="s">
        <v>31</v>
      </c>
      <c r="J21" s="31">
        <v>29</v>
      </c>
      <c r="K21" s="32">
        <v>30</v>
      </c>
      <c r="L21" s="32">
        <v>27</v>
      </c>
      <c r="M21" s="33">
        <v>0.9</v>
      </c>
      <c r="N21" s="34">
        <v>156</v>
      </c>
      <c r="O21" s="32">
        <v>166</v>
      </c>
      <c r="P21" s="32">
        <v>154</v>
      </c>
      <c r="Q21" s="33">
        <v>0.92771084337349397</v>
      </c>
      <c r="R21" s="35">
        <v>92</v>
      </c>
      <c r="S21" s="35">
        <v>277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31</v>
      </c>
      <c r="K22" s="32">
        <v>36</v>
      </c>
      <c r="L22" s="32">
        <v>32</v>
      </c>
      <c r="M22" s="33">
        <v>0.88888888888888884</v>
      </c>
      <c r="N22" s="34">
        <v>155</v>
      </c>
      <c r="O22" s="32">
        <v>192</v>
      </c>
      <c r="P22" s="32">
        <v>157</v>
      </c>
      <c r="Q22" s="33">
        <v>0.81770833333333337</v>
      </c>
      <c r="R22" s="35">
        <v>48</v>
      </c>
      <c r="S22" s="35">
        <v>220</v>
      </c>
    </row>
    <row r="23" spans="1:19" x14ac:dyDescent="0.15">
      <c r="I23" s="30" t="s">
        <v>33</v>
      </c>
      <c r="J23" s="31">
        <v>17</v>
      </c>
      <c r="K23" s="32">
        <v>19</v>
      </c>
      <c r="L23" s="32">
        <v>18</v>
      </c>
      <c r="M23" s="33">
        <v>0.94736842105263153</v>
      </c>
      <c r="N23" s="34">
        <v>141</v>
      </c>
      <c r="O23" s="32">
        <v>175</v>
      </c>
      <c r="P23" s="32">
        <v>143</v>
      </c>
      <c r="Q23" s="33">
        <v>0.81714285714285717</v>
      </c>
      <c r="R23" s="35">
        <v>30</v>
      </c>
      <c r="S23" s="35">
        <v>184</v>
      </c>
    </row>
    <row r="24" spans="1:19" x14ac:dyDescent="0.15">
      <c r="I24" s="30" t="s">
        <v>34</v>
      </c>
      <c r="J24" s="31">
        <v>24</v>
      </c>
      <c r="K24" s="32">
        <v>27</v>
      </c>
      <c r="L24" s="32">
        <v>24</v>
      </c>
      <c r="M24" s="33">
        <v>0.88888888888888884</v>
      </c>
      <c r="N24" s="34">
        <v>150</v>
      </c>
      <c r="O24" s="32">
        <v>173</v>
      </c>
      <c r="P24" s="32">
        <v>148</v>
      </c>
      <c r="Q24" s="33">
        <v>0.8554913294797688</v>
      </c>
      <c r="R24" s="35">
        <v>38</v>
      </c>
      <c r="S24" s="35">
        <v>196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6</v>
      </c>
      <c r="K26" s="32">
        <v>6</v>
      </c>
      <c r="L26" s="32">
        <v>6</v>
      </c>
      <c r="M26" s="33">
        <v>1</v>
      </c>
      <c r="N26" s="34">
        <v>68</v>
      </c>
      <c r="O26" s="32">
        <v>70</v>
      </c>
      <c r="P26" s="32">
        <v>69</v>
      </c>
      <c r="Q26" s="33">
        <v>0.98571428571428577</v>
      </c>
      <c r="R26" s="35">
        <v>7</v>
      </c>
      <c r="S26" s="35">
        <v>82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4</v>
      </c>
      <c r="K27" s="32">
        <v>7</v>
      </c>
      <c r="L27" s="32">
        <v>7</v>
      </c>
      <c r="M27" s="33">
        <v>1</v>
      </c>
      <c r="N27" s="34">
        <v>67</v>
      </c>
      <c r="O27" s="32">
        <v>86</v>
      </c>
      <c r="P27" s="32">
        <v>69</v>
      </c>
      <c r="Q27" s="33">
        <v>0.80232558139534882</v>
      </c>
      <c r="R27" s="35">
        <v>27</v>
      </c>
      <c r="S27" s="35">
        <v>124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0</v>
      </c>
      <c r="L28" s="32">
        <v>0</v>
      </c>
      <c r="M28" s="33" t="s">
        <v>87</v>
      </c>
      <c r="N28" s="34">
        <v>2</v>
      </c>
      <c r="O28" s="32">
        <v>2</v>
      </c>
      <c r="P28" s="32">
        <v>2</v>
      </c>
      <c r="Q28" s="33">
        <v>1</v>
      </c>
      <c r="R28" s="35">
        <v>1</v>
      </c>
      <c r="S28" s="35">
        <v>3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3</v>
      </c>
      <c r="K29" s="32">
        <v>5</v>
      </c>
      <c r="L29" s="32">
        <v>5</v>
      </c>
      <c r="M29" s="33">
        <v>1</v>
      </c>
      <c r="N29" s="34">
        <v>32</v>
      </c>
      <c r="O29" s="32">
        <v>39</v>
      </c>
      <c r="P29" s="32">
        <v>33</v>
      </c>
      <c r="Q29" s="33">
        <v>0.84615384615384615</v>
      </c>
      <c r="R29" s="35">
        <v>4</v>
      </c>
      <c r="S29" s="35">
        <v>40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0</v>
      </c>
      <c r="L30" s="32">
        <v>0</v>
      </c>
      <c r="M30" s="33" t="s">
        <v>87</v>
      </c>
      <c r="N30" s="34">
        <v>3</v>
      </c>
      <c r="O30" s="32">
        <v>3</v>
      </c>
      <c r="P30" s="32">
        <v>3</v>
      </c>
      <c r="Q30" s="33">
        <v>1</v>
      </c>
      <c r="R30" s="35">
        <v>0</v>
      </c>
      <c r="S30" s="35">
        <v>4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0</v>
      </c>
      <c r="O31" s="32">
        <v>0</v>
      </c>
      <c r="P31" s="32">
        <v>0</v>
      </c>
      <c r="Q31" s="33" t="s">
        <v>87</v>
      </c>
      <c r="R31" s="35">
        <v>0</v>
      </c>
      <c r="S31" s="35">
        <v>0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0</v>
      </c>
      <c r="O32" s="32">
        <v>0</v>
      </c>
      <c r="P32" s="32">
        <v>0</v>
      </c>
      <c r="Q32" s="33" t="s">
        <v>87</v>
      </c>
      <c r="R32" s="35">
        <v>0</v>
      </c>
      <c r="S32" s="35">
        <v>1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0</v>
      </c>
      <c r="L33" s="32">
        <v>0</v>
      </c>
      <c r="M33" s="33" t="s">
        <v>87</v>
      </c>
      <c r="N33" s="34">
        <v>1</v>
      </c>
      <c r="O33" s="32">
        <v>2</v>
      </c>
      <c r="P33" s="32">
        <v>1</v>
      </c>
      <c r="Q33" s="33">
        <v>0.5</v>
      </c>
      <c r="R33" s="35">
        <v>1</v>
      </c>
      <c r="S33" s="35">
        <v>1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1</v>
      </c>
      <c r="K34" s="32">
        <v>1</v>
      </c>
      <c r="L34" s="32">
        <v>1</v>
      </c>
      <c r="M34" s="33">
        <v>1</v>
      </c>
      <c r="N34" s="34">
        <v>2</v>
      </c>
      <c r="O34" s="32">
        <v>2</v>
      </c>
      <c r="P34" s="32">
        <v>1</v>
      </c>
      <c r="Q34" s="33">
        <v>0.5</v>
      </c>
      <c r="R34" s="35">
        <v>0</v>
      </c>
      <c r="S34" s="35">
        <v>2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1</v>
      </c>
      <c r="O36" s="32">
        <v>1</v>
      </c>
      <c r="P36" s="32">
        <v>0</v>
      </c>
      <c r="Q36" s="33">
        <v>0</v>
      </c>
      <c r="R36" s="35">
        <v>3</v>
      </c>
      <c r="S36" s="35">
        <v>8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2</v>
      </c>
      <c r="S37" s="35">
        <v>2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206</v>
      </c>
      <c r="K39" s="61">
        <v>236</v>
      </c>
      <c r="L39" s="61">
        <v>211</v>
      </c>
      <c r="M39" s="62">
        <v>0.89406779661016944</v>
      </c>
      <c r="N39" s="61">
        <v>1531</v>
      </c>
      <c r="O39" s="61">
        <v>1765</v>
      </c>
      <c r="P39" s="61">
        <v>1519</v>
      </c>
      <c r="Q39" s="62">
        <v>0.8606232294617564</v>
      </c>
      <c r="R39" s="63">
        <v>502</v>
      </c>
      <c r="S39" s="63">
        <v>2074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5</v>
      </c>
      <c r="L41" s="32">
        <v>5</v>
      </c>
      <c r="M41" s="33">
        <v>1</v>
      </c>
      <c r="N41" s="45"/>
      <c r="O41" s="31">
        <v>55</v>
      </c>
      <c r="P41" s="32">
        <v>53</v>
      </c>
      <c r="Q41" s="33">
        <v>0.96363636363636362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  <mergeCell ref="A14:E14"/>
    <mergeCell ref="A17:E17"/>
    <mergeCell ref="A20:E20"/>
    <mergeCell ref="A10:E10"/>
    <mergeCell ref="A12:E12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tabSelected="1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5" width="8.33203125" style="3" bestFit="1" customWidth="1"/>
    <col min="16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86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1.25" thickBot="1" x14ac:dyDescent="0.2">
      <c r="A7" s="10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186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187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f>SUM(AGS:ZAC!G10)</f>
        <v>32705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188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f>SUM(AGS:ZAC!G12)</f>
        <v>6196</v>
      </c>
      <c r="I12" s="30" t="s">
        <v>19</v>
      </c>
      <c r="J12" s="31">
        <f>SUM(AGS:ZAC!J12)</f>
        <v>604</v>
      </c>
      <c r="K12" s="32">
        <f>SUM(AGS:ZAC!K12)</f>
        <v>606</v>
      </c>
      <c r="L12" s="32">
        <f>SUM(AGS:ZAC!L12)</f>
        <v>528</v>
      </c>
      <c r="M12" s="33">
        <f>IF(K12=0,"-",L12/K12)</f>
        <v>0.87128712871287128</v>
      </c>
      <c r="N12" s="34">
        <f>SUM(AGS:ZAC!N12)</f>
        <v>5519</v>
      </c>
      <c r="O12" s="34">
        <f>SUM(AGS:ZAC!O12)</f>
        <v>5736</v>
      </c>
      <c r="P12" s="34">
        <f>SUM(AGS:ZAC!P12)</f>
        <v>5403</v>
      </c>
      <c r="Q12" s="33">
        <f>IF(O12=0,"-",P12/O12)</f>
        <v>0.94194560669456062</v>
      </c>
      <c r="R12" s="35">
        <f>SUM(AGS:ZAC!R12)</f>
        <v>5328</v>
      </c>
      <c r="S12" s="35">
        <f>SUM(AGS:ZAC!S12)</f>
        <v>10755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f>SUM(AGS:ZAC!J13)</f>
        <v>549</v>
      </c>
      <c r="K13" s="32">
        <f>SUM(AGS:ZAC!K13)</f>
        <v>668</v>
      </c>
      <c r="L13" s="32">
        <f>SUM(AGS:ZAC!L13)</f>
        <v>574</v>
      </c>
      <c r="M13" s="33">
        <f t="shared" ref="M13:M14" si="0">IF(K13=0,"-",L13/K13)</f>
        <v>0.85928143712574845</v>
      </c>
      <c r="N13" s="34">
        <f>SUM(AGS:ZAC!N13)</f>
        <v>4692</v>
      </c>
      <c r="O13" s="34">
        <f>SUM(AGS:ZAC!O13)</f>
        <v>5678</v>
      </c>
      <c r="P13" s="34">
        <f>SUM(AGS:ZAC!P13)</f>
        <v>4607</v>
      </c>
      <c r="Q13" s="33">
        <f t="shared" ref="Q13:Q14" si="1">IF(O13=0,"-",P13/O13)</f>
        <v>0.81137724550898205</v>
      </c>
      <c r="R13" s="35">
        <f>SUM(AGS:ZAC!R13)</f>
        <v>3307</v>
      </c>
      <c r="S13" s="35">
        <f>SUM(AGS:ZAC!S13)</f>
        <v>6938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f>SUM(AGS:ZAC!G14)</f>
        <v>40788</v>
      </c>
      <c r="I14" s="30" t="s">
        <v>22</v>
      </c>
      <c r="J14" s="31">
        <f>SUM(AGS:ZAC!J14)</f>
        <v>560</v>
      </c>
      <c r="K14" s="32">
        <f>SUM(AGS:ZAC!K14)</f>
        <v>630</v>
      </c>
      <c r="L14" s="32">
        <f>SUM(AGS:ZAC!L14)</f>
        <v>559</v>
      </c>
      <c r="M14" s="33">
        <f t="shared" si="0"/>
        <v>0.88730158730158726</v>
      </c>
      <c r="N14" s="34">
        <f>SUM(AGS:ZAC!N14)</f>
        <v>4579</v>
      </c>
      <c r="O14" s="34">
        <f>SUM(AGS:ZAC!O14)</f>
        <v>5333</v>
      </c>
      <c r="P14" s="34">
        <f>SUM(AGS:ZAC!P14)</f>
        <v>4603</v>
      </c>
      <c r="Q14" s="33">
        <f t="shared" si="1"/>
        <v>0.86311644477779859</v>
      </c>
      <c r="R14" s="35">
        <f>SUM(AGS:ZAC!R14)</f>
        <v>2462</v>
      </c>
      <c r="S14" s="35">
        <f>SUM(AGS:ZAC!S14)</f>
        <v>6099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f>SUM(AGS:ZAC!J16)</f>
        <v>797</v>
      </c>
      <c r="K16" s="32">
        <f>SUM(AGS:ZAC!K16)</f>
        <v>985</v>
      </c>
      <c r="L16" s="32">
        <f>SUM(AGS:ZAC!L16)</f>
        <v>837</v>
      </c>
      <c r="M16" s="33">
        <f t="shared" ref="M16:M19" si="2">IF(K16=0,"-",L16/K16)</f>
        <v>0.84974619289340103</v>
      </c>
      <c r="N16" s="34">
        <f>SUM(AGS:ZAC!N16)</f>
        <v>7370</v>
      </c>
      <c r="O16" s="34">
        <f>SUM(AGS:ZAC!O16)</f>
        <v>9115</v>
      </c>
      <c r="P16" s="34">
        <f>SUM(AGS:ZAC!P16)</f>
        <v>7282</v>
      </c>
      <c r="Q16" s="33">
        <f t="shared" ref="Q16:Q19" si="3">IF(O16=0,"-",P16/O16)</f>
        <v>0.79890290729566649</v>
      </c>
      <c r="R16" s="35">
        <f>SUM(AGS:ZAC!R16)</f>
        <v>4438</v>
      </c>
      <c r="S16" s="35">
        <f>SUM(AGS:ZAC!S16)</f>
        <v>10708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f>SUM(AGS:ZAC!G17)</f>
        <v>33491</v>
      </c>
      <c r="I17" s="30" t="s">
        <v>26</v>
      </c>
      <c r="J17" s="31">
        <f>SUM(AGS:ZAC!J17)</f>
        <v>841</v>
      </c>
      <c r="K17" s="32">
        <f>SUM(AGS:ZAC!K17)</f>
        <v>1114</v>
      </c>
      <c r="L17" s="32">
        <f>SUM(AGS:ZAC!L17)</f>
        <v>836</v>
      </c>
      <c r="M17" s="33">
        <f t="shared" si="2"/>
        <v>0.75044883303411136</v>
      </c>
      <c r="N17" s="34">
        <f>SUM(AGS:ZAC!N17)</f>
        <v>7257</v>
      </c>
      <c r="O17" s="34">
        <f>SUM(AGS:ZAC!O17)</f>
        <v>9952</v>
      </c>
      <c r="P17" s="34">
        <f>SUM(AGS:ZAC!P17)</f>
        <v>7158</v>
      </c>
      <c r="Q17" s="33">
        <f t="shared" si="3"/>
        <v>0.71925241157556274</v>
      </c>
      <c r="R17" s="35">
        <f>SUM(AGS:ZAC!R17)</f>
        <v>3840</v>
      </c>
      <c r="S17" s="35">
        <f>SUM(AGS:ZAC!S17)</f>
        <v>9878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f>SUM(AGS:ZAC!J18)</f>
        <v>799</v>
      </c>
      <c r="K18" s="32">
        <f>SUM(AGS:ZAC!K18)</f>
        <v>1063</v>
      </c>
      <c r="L18" s="32">
        <f>SUM(AGS:ZAC!L18)</f>
        <v>806</v>
      </c>
      <c r="M18" s="33">
        <f t="shared" si="2"/>
        <v>0.75823142050799619</v>
      </c>
      <c r="N18" s="34">
        <f>SUM(AGS:ZAC!N18)</f>
        <v>6790</v>
      </c>
      <c r="O18" s="34">
        <f>SUM(AGS:ZAC!O18)</f>
        <v>9257</v>
      </c>
      <c r="P18" s="34">
        <f>SUM(AGS:ZAC!P18)</f>
        <v>6662</v>
      </c>
      <c r="Q18" s="33">
        <f t="shared" si="3"/>
        <v>0.71967159987036833</v>
      </c>
      <c r="R18" s="35">
        <f>SUM(AGS:ZAC!R18)</f>
        <v>3128</v>
      </c>
      <c r="S18" s="35">
        <f>SUM(AGS:ZAC!S18)</f>
        <v>8691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f>SUM(AGS:ZAC!J19)</f>
        <v>795</v>
      </c>
      <c r="K19" s="32">
        <f>SUM(AGS:ZAC!K19)</f>
        <v>1211</v>
      </c>
      <c r="L19" s="32">
        <f>SUM(AGS:ZAC!L19)</f>
        <v>733</v>
      </c>
      <c r="M19" s="33">
        <f t="shared" si="2"/>
        <v>0.60528488852188278</v>
      </c>
      <c r="N19" s="34">
        <f>SUM(AGS:ZAC!N19)</f>
        <v>6601</v>
      </c>
      <c r="O19" s="34">
        <f>SUM(AGS:ZAC!O19)</f>
        <v>10323</v>
      </c>
      <c r="P19" s="34">
        <f>SUM(AGS:ZAC!P19)</f>
        <v>6507</v>
      </c>
      <c r="Q19" s="33">
        <f t="shared" si="3"/>
        <v>0.63034001743679158</v>
      </c>
      <c r="R19" s="35">
        <f>SUM(AGS:ZAC!R19)</f>
        <v>3570</v>
      </c>
      <c r="S19" s="35">
        <f>SUM(AGS:ZAC!S19)</f>
        <v>8799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f>SUM(AGS:ZAC!G20)</f>
        <v>942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f>SUM(AGS:ZAC!G21)</f>
        <v>7235</v>
      </c>
      <c r="I21" s="30" t="s">
        <v>31</v>
      </c>
      <c r="J21" s="31">
        <f>SUM(AGS:ZAC!J21)</f>
        <v>896</v>
      </c>
      <c r="K21" s="32">
        <f>SUM(AGS:ZAC!K21)</f>
        <v>968</v>
      </c>
      <c r="L21" s="32">
        <f>SUM(AGS:ZAC!L21)</f>
        <v>878</v>
      </c>
      <c r="M21" s="33">
        <f t="shared" ref="M21:M24" si="4">IF(K21=0,"-",L21/K21)</f>
        <v>0.90702479338842978</v>
      </c>
      <c r="N21" s="34">
        <f>SUM(AGS:ZAC!N21)</f>
        <v>7542</v>
      </c>
      <c r="O21" s="34">
        <f>SUM(AGS:ZAC!O21)</f>
        <v>8351</v>
      </c>
      <c r="P21" s="34">
        <f>SUM(AGS:ZAC!P21)</f>
        <v>7527</v>
      </c>
      <c r="Q21" s="33">
        <f t="shared" ref="Q21:Q24" si="5">IF(O21=0,"-",P21/O21)</f>
        <v>0.90132918213387614</v>
      </c>
      <c r="R21" s="35">
        <f>SUM(AGS:ZAC!R21)</f>
        <v>4487</v>
      </c>
      <c r="S21" s="35">
        <f>SUM(AGS:ZAC!S21)</f>
        <v>11652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f>SUM(AGS:ZAC!J22)</f>
        <v>887</v>
      </c>
      <c r="K22" s="32">
        <f>SUM(AGS:ZAC!K22)</f>
        <v>1169</v>
      </c>
      <c r="L22" s="32">
        <f>SUM(AGS:ZAC!L22)</f>
        <v>893</v>
      </c>
      <c r="M22" s="33">
        <f t="shared" si="4"/>
        <v>0.76390076988879385</v>
      </c>
      <c r="N22" s="34">
        <f>SUM(AGS:ZAC!N22)</f>
        <v>7416</v>
      </c>
      <c r="O22" s="34">
        <f>SUM(AGS:ZAC!O22)</f>
        <v>9879</v>
      </c>
      <c r="P22" s="34">
        <f>SUM(AGS:ZAC!P22)</f>
        <v>7401</v>
      </c>
      <c r="Q22" s="33">
        <f t="shared" si="5"/>
        <v>0.749164895232311</v>
      </c>
      <c r="R22" s="35">
        <f>SUM(AGS:ZAC!R22)</f>
        <v>3082</v>
      </c>
      <c r="S22" s="35">
        <f>SUM(AGS:ZAC!S22)</f>
        <v>9782</v>
      </c>
    </row>
    <row r="23" spans="1:19" x14ac:dyDescent="0.15">
      <c r="I23" s="30" t="s">
        <v>33</v>
      </c>
      <c r="J23" s="31">
        <f>SUM(AGS:ZAC!J23)</f>
        <v>842</v>
      </c>
      <c r="K23" s="32">
        <f>SUM(AGS:ZAC!K23)</f>
        <v>1175</v>
      </c>
      <c r="L23" s="32">
        <f>SUM(AGS:ZAC!L23)</f>
        <v>913</v>
      </c>
      <c r="M23" s="33">
        <f t="shared" si="4"/>
        <v>0.77702127659574471</v>
      </c>
      <c r="N23" s="34">
        <f>SUM(AGS:ZAC!N23)</f>
        <v>7199</v>
      </c>
      <c r="O23" s="34">
        <f>SUM(AGS:ZAC!O23)</f>
        <v>9896</v>
      </c>
      <c r="P23" s="34">
        <f>SUM(AGS:ZAC!P23)</f>
        <v>7233</v>
      </c>
      <c r="Q23" s="33">
        <f t="shared" si="5"/>
        <v>0.73090137429264346</v>
      </c>
      <c r="R23" s="35">
        <f>SUM(AGS:ZAC!R23)</f>
        <v>2967</v>
      </c>
      <c r="S23" s="35">
        <f>SUM(AGS:ZAC!S23)</f>
        <v>9303</v>
      </c>
    </row>
    <row r="24" spans="1:19" x14ac:dyDescent="0.15">
      <c r="I24" s="30" t="s">
        <v>34</v>
      </c>
      <c r="J24" s="31">
        <f>SUM(AGS:ZAC!J24)</f>
        <v>881</v>
      </c>
      <c r="K24" s="32">
        <f>SUM(AGS:ZAC!K24)</f>
        <v>1025</v>
      </c>
      <c r="L24" s="32">
        <f>SUM(AGS:ZAC!L24)</f>
        <v>926</v>
      </c>
      <c r="M24" s="33">
        <f t="shared" si="4"/>
        <v>0.90341463414634149</v>
      </c>
      <c r="N24" s="34">
        <f>SUM(AGS:ZAC!N24)</f>
        <v>7177</v>
      </c>
      <c r="O24" s="34">
        <f>SUM(AGS:ZAC!O24)</f>
        <v>8422</v>
      </c>
      <c r="P24" s="34">
        <f>SUM(AGS:ZAC!P24)</f>
        <v>7195</v>
      </c>
      <c r="Q24" s="33">
        <f t="shared" si="5"/>
        <v>0.85431014010923767</v>
      </c>
      <c r="R24" s="35">
        <f>SUM(AGS:ZAC!R24)</f>
        <v>2204</v>
      </c>
      <c r="S24" s="35">
        <f>SUM(AGS:ZAC!S24)</f>
        <v>8645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f>SUM(AGS:ZAC!J26)</f>
        <v>288</v>
      </c>
      <c r="K26" s="32">
        <f>SUM(AGS:ZAC!K26)</f>
        <v>307</v>
      </c>
      <c r="L26" s="32">
        <f>SUM(AGS:ZAC!L26)</f>
        <v>287</v>
      </c>
      <c r="M26" s="33">
        <f t="shared" ref="M26:M37" si="6">IF(K26=0,"-",L26/K26)</f>
        <v>0.93485342019543971</v>
      </c>
      <c r="N26" s="34">
        <f>SUM(AGS:ZAC!N26)</f>
        <v>2247</v>
      </c>
      <c r="O26" s="34">
        <f>SUM(AGS:ZAC!O26)</f>
        <v>2410</v>
      </c>
      <c r="P26" s="34">
        <f>SUM(AGS:ZAC!P26)</f>
        <v>2223</v>
      </c>
      <c r="Q26" s="33">
        <f t="shared" ref="Q26:Q37" si="7">IF(O26=0,"-",P26/O26)</f>
        <v>0.92240663900414943</v>
      </c>
      <c r="R26" s="35">
        <f>SUM(AGS:ZAC!R26)</f>
        <v>570</v>
      </c>
      <c r="S26" s="35">
        <f>SUM(AGS:ZAC!S26)</f>
        <v>2574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f>SUM(AGS:ZAC!J27)</f>
        <v>308</v>
      </c>
      <c r="K27" s="32">
        <f>SUM(AGS:ZAC!K27)</f>
        <v>385</v>
      </c>
      <c r="L27" s="32">
        <f>SUM(AGS:ZAC!L27)</f>
        <v>315</v>
      </c>
      <c r="M27" s="33">
        <f t="shared" si="6"/>
        <v>0.81818181818181823</v>
      </c>
      <c r="N27" s="34">
        <f>SUM(AGS:ZAC!N27)</f>
        <v>2530</v>
      </c>
      <c r="O27" s="34">
        <f>SUM(AGS:ZAC!O27)</f>
        <v>3155</v>
      </c>
      <c r="P27" s="34">
        <f>SUM(AGS:ZAC!P27)</f>
        <v>2483</v>
      </c>
      <c r="Q27" s="33">
        <f t="shared" si="7"/>
        <v>0.78700475435816164</v>
      </c>
      <c r="R27" s="35">
        <f>SUM(AGS:ZAC!R27)</f>
        <v>973</v>
      </c>
      <c r="S27" s="35">
        <f>SUM(AGS:ZAC!S27)</f>
        <v>3595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f>SUM(AGS:ZAC!J28)</f>
        <v>27</v>
      </c>
      <c r="K28" s="32">
        <f>SUM(AGS:ZAC!K28)</f>
        <v>29</v>
      </c>
      <c r="L28" s="32">
        <f>SUM(AGS:ZAC!L28)</f>
        <v>25</v>
      </c>
      <c r="M28" s="33">
        <f t="shared" si="6"/>
        <v>0.86206896551724133</v>
      </c>
      <c r="N28" s="34">
        <f>SUM(AGS:ZAC!N28)</f>
        <v>343</v>
      </c>
      <c r="O28" s="34">
        <f>SUM(AGS:ZAC!O28)</f>
        <v>380</v>
      </c>
      <c r="P28" s="34">
        <f>SUM(AGS:ZAC!P28)</f>
        <v>339</v>
      </c>
      <c r="Q28" s="33">
        <f t="shared" si="7"/>
        <v>0.89210526315789473</v>
      </c>
      <c r="R28" s="35">
        <f>SUM(AGS:ZAC!R28)</f>
        <v>80</v>
      </c>
      <c r="S28" s="35">
        <f>SUM(AGS:ZAC!S28)</f>
        <v>444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f>SUM(AGS:ZAC!J29)</f>
        <v>227</v>
      </c>
      <c r="K29" s="32">
        <f>SUM(AGS:ZAC!K29)</f>
        <v>238</v>
      </c>
      <c r="L29" s="32">
        <f>SUM(AGS:ZAC!L29)</f>
        <v>219</v>
      </c>
      <c r="M29" s="33">
        <f t="shared" si="6"/>
        <v>0.92016806722689071</v>
      </c>
      <c r="N29" s="34">
        <f>SUM(AGS:ZAC!N29)</f>
        <v>1531</v>
      </c>
      <c r="O29" s="34">
        <f>SUM(AGS:ZAC!O29)</f>
        <v>1668</v>
      </c>
      <c r="P29" s="34">
        <f>SUM(AGS:ZAC!P29)</f>
        <v>1519</v>
      </c>
      <c r="Q29" s="33">
        <f t="shared" si="7"/>
        <v>0.91067146282973621</v>
      </c>
      <c r="R29" s="35">
        <f>SUM(AGS:ZAC!R29)</f>
        <v>368</v>
      </c>
      <c r="S29" s="35">
        <f>SUM(AGS:ZAC!S29)</f>
        <v>1816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f>SUM(AGS:ZAC!J30)</f>
        <v>29</v>
      </c>
      <c r="K30" s="32">
        <f>SUM(AGS:ZAC!K30)</f>
        <v>39</v>
      </c>
      <c r="L30" s="32">
        <f>SUM(AGS:ZAC!L30)</f>
        <v>29</v>
      </c>
      <c r="M30" s="33">
        <f t="shared" si="6"/>
        <v>0.74358974358974361</v>
      </c>
      <c r="N30" s="34">
        <f>SUM(AGS:ZAC!N30)</f>
        <v>371</v>
      </c>
      <c r="O30" s="34">
        <f>SUM(AGS:ZAC!O30)</f>
        <v>442</v>
      </c>
      <c r="P30" s="34">
        <f>SUM(AGS:ZAC!P30)</f>
        <v>350</v>
      </c>
      <c r="Q30" s="33">
        <f t="shared" si="7"/>
        <v>0.79185520361990946</v>
      </c>
      <c r="R30" s="35">
        <f>SUM(AGS:ZAC!R30)</f>
        <v>95</v>
      </c>
      <c r="S30" s="35">
        <f>SUM(AGS:ZAC!S30)</f>
        <v>415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f>SUM(AGS:ZAC!J31)</f>
        <v>7</v>
      </c>
      <c r="K31" s="32">
        <f>SUM(AGS:ZAC!K31)</f>
        <v>11</v>
      </c>
      <c r="L31" s="32">
        <f>SUM(AGS:ZAC!L31)</f>
        <v>5</v>
      </c>
      <c r="M31" s="33">
        <f t="shared" si="6"/>
        <v>0.45454545454545453</v>
      </c>
      <c r="N31" s="34">
        <f>SUM(AGS:ZAC!N31)</f>
        <v>59</v>
      </c>
      <c r="O31" s="34">
        <f>SUM(AGS:ZAC!O31)</f>
        <v>85</v>
      </c>
      <c r="P31" s="34">
        <f>SUM(AGS:ZAC!P31)</f>
        <v>43</v>
      </c>
      <c r="Q31" s="33">
        <f t="shared" si="7"/>
        <v>0.50588235294117645</v>
      </c>
      <c r="R31" s="35">
        <f>SUM(AGS:ZAC!R31)</f>
        <v>36</v>
      </c>
      <c r="S31" s="35">
        <f>SUM(AGS:ZAC!S31)</f>
        <v>85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f>SUM(AGS:ZAC!J32)</f>
        <v>6</v>
      </c>
      <c r="K32" s="32">
        <f>SUM(AGS:ZAC!K32)</f>
        <v>7</v>
      </c>
      <c r="L32" s="32">
        <f>SUM(AGS:ZAC!L32)</f>
        <v>6</v>
      </c>
      <c r="M32" s="33">
        <f t="shared" si="6"/>
        <v>0.8571428571428571</v>
      </c>
      <c r="N32" s="34">
        <f>SUM(AGS:ZAC!N32)</f>
        <v>89</v>
      </c>
      <c r="O32" s="34">
        <f>SUM(AGS:ZAC!O32)</f>
        <v>110</v>
      </c>
      <c r="P32" s="34">
        <f>SUM(AGS:ZAC!P32)</f>
        <v>89</v>
      </c>
      <c r="Q32" s="33">
        <f t="shared" si="7"/>
        <v>0.80909090909090908</v>
      </c>
      <c r="R32" s="35">
        <f>SUM(AGS:ZAC!R32)</f>
        <v>39</v>
      </c>
      <c r="S32" s="35">
        <f>SUM(AGS:ZAC!S32)</f>
        <v>129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f>SUM(AGS:ZAC!J33)</f>
        <v>25</v>
      </c>
      <c r="K33" s="32">
        <f>SUM(AGS:ZAC!K33)</f>
        <v>36</v>
      </c>
      <c r="L33" s="32">
        <f>SUM(AGS:ZAC!L33)</f>
        <v>28</v>
      </c>
      <c r="M33" s="33">
        <f t="shared" si="6"/>
        <v>0.77777777777777779</v>
      </c>
      <c r="N33" s="34">
        <f>SUM(AGS:ZAC!N33)</f>
        <v>296</v>
      </c>
      <c r="O33" s="34">
        <f>SUM(AGS:ZAC!O33)</f>
        <v>371</v>
      </c>
      <c r="P33" s="34">
        <f>SUM(AGS:ZAC!P33)</f>
        <v>288</v>
      </c>
      <c r="Q33" s="33">
        <f t="shared" si="7"/>
        <v>0.77628032345013476</v>
      </c>
      <c r="R33" s="35">
        <f>SUM(AGS:ZAC!R33)</f>
        <v>94</v>
      </c>
      <c r="S33" s="35">
        <f>SUM(AGS:ZAC!S33)</f>
        <v>387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f>SUM(AGS:ZAC!J34)</f>
        <v>13</v>
      </c>
      <c r="K34" s="32">
        <f>SUM(AGS:ZAC!K34)</f>
        <v>13</v>
      </c>
      <c r="L34" s="32">
        <f>SUM(AGS:ZAC!L34)</f>
        <v>12</v>
      </c>
      <c r="M34" s="33">
        <f t="shared" si="6"/>
        <v>0.92307692307692313</v>
      </c>
      <c r="N34" s="34">
        <f>SUM(AGS:ZAC!N34)</f>
        <v>93</v>
      </c>
      <c r="O34" s="34">
        <f>SUM(AGS:ZAC!O34)</f>
        <v>98</v>
      </c>
      <c r="P34" s="34">
        <f>SUM(AGS:ZAC!P34)</f>
        <v>91</v>
      </c>
      <c r="Q34" s="33">
        <f t="shared" si="7"/>
        <v>0.9285714285714286</v>
      </c>
      <c r="R34" s="35">
        <f>SUM(AGS:ZAC!R34)</f>
        <v>28</v>
      </c>
      <c r="S34" s="35">
        <f>SUM(AGS:ZAC!S34)</f>
        <v>109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f>SUM(AGS:ZAC!J35)</f>
        <v>0</v>
      </c>
      <c r="K35" s="32">
        <f>SUM(AGS:ZAC!K35)</f>
        <v>0</v>
      </c>
      <c r="L35" s="32">
        <f>SUM(AGS:ZAC!L35)</f>
        <v>0</v>
      </c>
      <c r="M35" s="33" t="str">
        <f t="shared" si="6"/>
        <v>-</v>
      </c>
      <c r="N35" s="34">
        <f>SUM(AGS:ZAC!N35)</f>
        <v>0</v>
      </c>
      <c r="O35" s="34">
        <f>SUM(AGS:ZAC!O35)</f>
        <v>0</v>
      </c>
      <c r="P35" s="34">
        <f>SUM(AGS:ZAC!P35)</f>
        <v>0</v>
      </c>
      <c r="Q35" s="33" t="str">
        <f t="shared" si="7"/>
        <v>-</v>
      </c>
      <c r="R35" s="35">
        <f>SUM(AGS:ZAC!R35)</f>
        <v>0</v>
      </c>
      <c r="S35" s="35">
        <f>SUM(AGS:ZAC!S35)</f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f>SUM(AGS:ZAC!J36)</f>
        <v>23</v>
      </c>
      <c r="K36" s="32">
        <f>SUM(AGS:ZAC!K36)</f>
        <v>30</v>
      </c>
      <c r="L36" s="32">
        <f>SUM(AGS:ZAC!L36)</f>
        <v>15</v>
      </c>
      <c r="M36" s="33">
        <f t="shared" si="6"/>
        <v>0.5</v>
      </c>
      <c r="N36" s="34">
        <f>SUM(AGS:ZAC!N36)</f>
        <v>154</v>
      </c>
      <c r="O36" s="34">
        <f>SUM(AGS:ZAC!O36)</f>
        <v>209</v>
      </c>
      <c r="P36" s="34">
        <f>SUM(AGS:ZAC!P36)</f>
        <v>130</v>
      </c>
      <c r="Q36" s="33">
        <f t="shared" si="7"/>
        <v>0.62200956937799046</v>
      </c>
      <c r="R36" s="35">
        <f>SUM(AGS:ZAC!R36)</f>
        <v>121</v>
      </c>
      <c r="S36" s="35">
        <f>SUM(AGS:ZAC!S36)</f>
        <v>315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f>SUM(AGS:ZAC!J37)</f>
        <v>6</v>
      </c>
      <c r="K37" s="32">
        <f>SUM(AGS:ZAC!K37)</f>
        <v>9</v>
      </c>
      <c r="L37" s="32">
        <f>SUM(AGS:ZAC!L37)</f>
        <v>8</v>
      </c>
      <c r="M37" s="33">
        <f t="shared" si="6"/>
        <v>0.88888888888888884</v>
      </c>
      <c r="N37" s="34">
        <f>SUM(AGS:ZAC!N37)</f>
        <v>62</v>
      </c>
      <c r="O37" s="34">
        <f>SUM(AGS:ZAC!O37)</f>
        <v>82</v>
      </c>
      <c r="P37" s="34">
        <f>SUM(AGS:ZAC!P37)</f>
        <v>53</v>
      </c>
      <c r="Q37" s="33">
        <f t="shared" si="7"/>
        <v>0.64634146341463417</v>
      </c>
      <c r="R37" s="35">
        <f>SUM(AGS:ZAC!R37)</f>
        <v>47</v>
      </c>
      <c r="S37" s="35">
        <f>SUM(AGS:ZAC!S37)</f>
        <v>134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f>SUM(J12:J37)</f>
        <v>9410</v>
      </c>
      <c r="K39" s="61">
        <f>SUM(K12:K37)</f>
        <v>11718</v>
      </c>
      <c r="L39" s="61">
        <f>SUM(L12:L37)</f>
        <v>9432</v>
      </c>
      <c r="M39" s="62">
        <f>IF(L39=0,0,L39/K39)</f>
        <v>0.80491551459293398</v>
      </c>
      <c r="N39" s="61">
        <f>SUM(N12:N37)</f>
        <v>79917</v>
      </c>
      <c r="O39" s="61">
        <f>SUM(O12:O37)</f>
        <v>100952</v>
      </c>
      <c r="P39" s="61">
        <f>SUM(P12:P37)</f>
        <v>79186</v>
      </c>
      <c r="Q39" s="62">
        <f>IF(P39=0,0,P39/O39)</f>
        <v>0.7843925826135193</v>
      </c>
      <c r="R39" s="63">
        <f>SUM(R12:R37)</f>
        <v>41264</v>
      </c>
      <c r="S39" s="63">
        <f>SUM(S12:S37)</f>
        <v>111253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f>SUM(AGS:ZAC!K41)</f>
        <v>464</v>
      </c>
      <c r="L41" s="32">
        <f>SUM(AGS:ZAC!L41)</f>
        <v>410</v>
      </c>
      <c r="M41" s="33">
        <f t="shared" ref="M41" si="8">IF(K41=0,"-",L41/K41)</f>
        <v>0.88362068965517238</v>
      </c>
      <c r="N41" s="45"/>
      <c r="O41" s="31">
        <f>SUM(AGS:ZAC!O41)</f>
        <v>4051</v>
      </c>
      <c r="P41" s="32">
        <f>SUM(AGS:ZAC!P41)</f>
        <v>3488</v>
      </c>
      <c r="Q41" s="33">
        <f t="shared" ref="Q41" si="9">IF(O41=0,"-",P41/O41)</f>
        <v>0.86102196988397928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I1:S1"/>
    <mergeCell ref="I2:S2"/>
    <mergeCell ref="I3:S3"/>
    <mergeCell ref="I4:S4"/>
    <mergeCell ref="I6:S6"/>
    <mergeCell ref="A12:E12"/>
    <mergeCell ref="A14:E14"/>
    <mergeCell ref="A17:E17"/>
    <mergeCell ref="A20:E20"/>
    <mergeCell ref="S8:S10"/>
    <mergeCell ref="J9:J10"/>
    <mergeCell ref="K9:M9"/>
    <mergeCell ref="N9:N10"/>
    <mergeCell ref="O9:Q9"/>
    <mergeCell ref="A10:E10"/>
    <mergeCell ref="A8:G8"/>
    <mergeCell ref="I8:I10"/>
    <mergeCell ref="J8:M8"/>
    <mergeCell ref="N8:Q8"/>
    <mergeCell ref="R8:R10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4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1.25" thickBot="1" x14ac:dyDescent="0.2">
      <c r="A7" s="10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186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187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716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188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103</v>
      </c>
      <c r="I12" s="30" t="s">
        <v>19</v>
      </c>
      <c r="J12" s="31">
        <v>10</v>
      </c>
      <c r="K12" s="32">
        <v>10</v>
      </c>
      <c r="L12" s="32">
        <v>9</v>
      </c>
      <c r="M12" s="33">
        <v>0.9</v>
      </c>
      <c r="N12" s="34">
        <v>111</v>
      </c>
      <c r="O12" s="34">
        <v>117</v>
      </c>
      <c r="P12" s="34">
        <v>109</v>
      </c>
      <c r="Q12" s="33">
        <v>0.93162393162393164</v>
      </c>
      <c r="R12" s="35">
        <v>92</v>
      </c>
      <c r="S12" s="35">
        <v>317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14</v>
      </c>
      <c r="K13" s="32">
        <v>15</v>
      </c>
      <c r="L13" s="32">
        <v>11</v>
      </c>
      <c r="M13" s="33">
        <v>0.73333333333333328</v>
      </c>
      <c r="N13" s="34">
        <v>112</v>
      </c>
      <c r="O13" s="32">
        <v>129</v>
      </c>
      <c r="P13" s="32">
        <v>107</v>
      </c>
      <c r="Q13" s="33">
        <v>0.8294573643410853</v>
      </c>
      <c r="R13" s="35">
        <v>58</v>
      </c>
      <c r="S13" s="35">
        <v>180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945</v>
      </c>
      <c r="I14" s="30" t="s">
        <v>22</v>
      </c>
      <c r="J14" s="31">
        <v>5</v>
      </c>
      <c r="K14" s="32">
        <v>6</v>
      </c>
      <c r="L14" s="32">
        <v>6</v>
      </c>
      <c r="M14" s="33">
        <v>1</v>
      </c>
      <c r="N14" s="34">
        <v>100</v>
      </c>
      <c r="O14" s="32">
        <v>107</v>
      </c>
      <c r="P14" s="32">
        <v>101</v>
      </c>
      <c r="Q14" s="33">
        <v>0.94392523364485981</v>
      </c>
      <c r="R14" s="35">
        <v>28</v>
      </c>
      <c r="S14" s="35">
        <v>133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31</v>
      </c>
      <c r="K16" s="32">
        <v>33</v>
      </c>
      <c r="L16" s="32">
        <v>26</v>
      </c>
      <c r="M16" s="33">
        <v>0.78787878787878785</v>
      </c>
      <c r="N16" s="34">
        <v>267</v>
      </c>
      <c r="O16" s="32">
        <v>326</v>
      </c>
      <c r="P16" s="32">
        <v>254</v>
      </c>
      <c r="Q16" s="33">
        <v>0.77914110429447858</v>
      </c>
      <c r="R16" s="35">
        <v>121</v>
      </c>
      <c r="S16" s="35">
        <v>379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732</v>
      </c>
      <c r="I17" s="30" t="s">
        <v>26</v>
      </c>
      <c r="J17" s="31">
        <v>32</v>
      </c>
      <c r="K17" s="32">
        <v>41</v>
      </c>
      <c r="L17" s="32">
        <v>25</v>
      </c>
      <c r="M17" s="33">
        <v>0.6097560975609756</v>
      </c>
      <c r="N17" s="34">
        <v>232</v>
      </c>
      <c r="O17" s="32">
        <v>321</v>
      </c>
      <c r="P17" s="32">
        <v>224</v>
      </c>
      <c r="Q17" s="33">
        <v>0.69781931464174451</v>
      </c>
      <c r="R17" s="35">
        <v>127</v>
      </c>
      <c r="S17" s="35">
        <v>356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32</v>
      </c>
      <c r="K18" s="32">
        <v>40</v>
      </c>
      <c r="L18" s="32">
        <v>31</v>
      </c>
      <c r="M18" s="33">
        <v>0.77500000000000002</v>
      </c>
      <c r="N18" s="34">
        <v>216</v>
      </c>
      <c r="O18" s="32">
        <v>311</v>
      </c>
      <c r="P18" s="32">
        <v>210</v>
      </c>
      <c r="Q18" s="33">
        <v>0.67524115755627012</v>
      </c>
      <c r="R18" s="35">
        <v>100</v>
      </c>
      <c r="S18" s="35">
        <v>292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29</v>
      </c>
      <c r="K19" s="32">
        <v>38</v>
      </c>
      <c r="L19" s="32">
        <v>24</v>
      </c>
      <c r="M19" s="33">
        <v>0.63157894736842102</v>
      </c>
      <c r="N19" s="34">
        <v>230</v>
      </c>
      <c r="O19" s="32">
        <v>366</v>
      </c>
      <c r="P19" s="32">
        <v>231</v>
      </c>
      <c r="Q19" s="33">
        <v>0.63114754098360659</v>
      </c>
      <c r="R19" s="35">
        <v>98</v>
      </c>
      <c r="S19" s="35">
        <v>330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21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326</v>
      </c>
      <c r="I21" s="30" t="s">
        <v>31</v>
      </c>
      <c r="J21" s="31">
        <v>24</v>
      </c>
      <c r="K21" s="32">
        <v>24</v>
      </c>
      <c r="L21" s="32">
        <v>21</v>
      </c>
      <c r="M21" s="33">
        <v>0.875</v>
      </c>
      <c r="N21" s="34">
        <v>287</v>
      </c>
      <c r="O21" s="32">
        <v>319</v>
      </c>
      <c r="P21" s="32">
        <v>281</v>
      </c>
      <c r="Q21" s="33">
        <v>0.88087774294670851</v>
      </c>
      <c r="R21" s="35">
        <v>126</v>
      </c>
      <c r="S21" s="35">
        <v>399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13</v>
      </c>
      <c r="K22" s="32">
        <v>21</v>
      </c>
      <c r="L22" s="32">
        <v>16</v>
      </c>
      <c r="M22" s="33">
        <v>0.76190476190476186</v>
      </c>
      <c r="N22" s="34">
        <v>259</v>
      </c>
      <c r="O22" s="32">
        <v>338</v>
      </c>
      <c r="P22" s="32">
        <v>270</v>
      </c>
      <c r="Q22" s="33">
        <v>0.79881656804733725</v>
      </c>
      <c r="R22" s="35">
        <v>78</v>
      </c>
      <c r="S22" s="35">
        <v>328</v>
      </c>
    </row>
    <row r="23" spans="1:19" x14ac:dyDescent="0.15">
      <c r="I23" s="30" t="s">
        <v>33</v>
      </c>
      <c r="J23" s="31">
        <v>22</v>
      </c>
      <c r="K23" s="32">
        <v>36</v>
      </c>
      <c r="L23" s="32">
        <v>23</v>
      </c>
      <c r="M23" s="33">
        <v>0.63888888888888884</v>
      </c>
      <c r="N23" s="34">
        <v>249</v>
      </c>
      <c r="O23" s="32">
        <v>373</v>
      </c>
      <c r="P23" s="32">
        <v>251</v>
      </c>
      <c r="Q23" s="33">
        <v>0.67292225201072386</v>
      </c>
      <c r="R23" s="35">
        <v>79</v>
      </c>
      <c r="S23" s="35">
        <v>298</v>
      </c>
    </row>
    <row r="24" spans="1:19" x14ac:dyDescent="0.15">
      <c r="I24" s="30" t="s">
        <v>34</v>
      </c>
      <c r="J24" s="31">
        <v>19</v>
      </c>
      <c r="K24" s="32">
        <v>23</v>
      </c>
      <c r="L24" s="32">
        <v>23</v>
      </c>
      <c r="M24" s="33">
        <v>1</v>
      </c>
      <c r="N24" s="34">
        <v>259</v>
      </c>
      <c r="O24" s="32">
        <v>312</v>
      </c>
      <c r="P24" s="32">
        <v>265</v>
      </c>
      <c r="Q24" s="33">
        <v>0.84935897435897434</v>
      </c>
      <c r="R24" s="35">
        <v>53</v>
      </c>
      <c r="S24" s="35">
        <v>304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5</v>
      </c>
      <c r="K26" s="32">
        <v>5</v>
      </c>
      <c r="L26" s="32">
        <v>5</v>
      </c>
      <c r="M26" s="33">
        <v>1</v>
      </c>
      <c r="N26" s="34">
        <v>50</v>
      </c>
      <c r="O26" s="32">
        <v>58</v>
      </c>
      <c r="P26" s="32">
        <v>50</v>
      </c>
      <c r="Q26" s="33">
        <v>0.86206896551724133</v>
      </c>
      <c r="R26" s="35">
        <v>7</v>
      </c>
      <c r="S26" s="35">
        <v>51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10</v>
      </c>
      <c r="K27" s="32">
        <v>10</v>
      </c>
      <c r="L27" s="32">
        <v>10</v>
      </c>
      <c r="M27" s="33">
        <v>1</v>
      </c>
      <c r="N27" s="34">
        <v>88</v>
      </c>
      <c r="O27" s="32">
        <v>111</v>
      </c>
      <c r="P27" s="32">
        <v>87</v>
      </c>
      <c r="Q27" s="33">
        <v>0.78378378378378377</v>
      </c>
      <c r="R27" s="35">
        <v>16</v>
      </c>
      <c r="S27" s="35">
        <v>99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1</v>
      </c>
      <c r="K28" s="32">
        <v>1</v>
      </c>
      <c r="L28" s="32">
        <v>1</v>
      </c>
      <c r="M28" s="33">
        <v>1</v>
      </c>
      <c r="N28" s="34">
        <v>6</v>
      </c>
      <c r="O28" s="32">
        <v>6</v>
      </c>
      <c r="P28" s="32">
        <v>5</v>
      </c>
      <c r="Q28" s="33">
        <v>0.83333333333333337</v>
      </c>
      <c r="R28" s="35">
        <v>1</v>
      </c>
      <c r="S28" s="35">
        <v>5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5</v>
      </c>
      <c r="K29" s="32">
        <v>8</v>
      </c>
      <c r="L29" s="32">
        <v>6</v>
      </c>
      <c r="M29" s="33">
        <v>0.75</v>
      </c>
      <c r="N29" s="34">
        <v>126</v>
      </c>
      <c r="O29" s="32">
        <v>149</v>
      </c>
      <c r="P29" s="32">
        <v>130</v>
      </c>
      <c r="Q29" s="33">
        <v>0.87248322147651003</v>
      </c>
      <c r="R29" s="35">
        <v>19</v>
      </c>
      <c r="S29" s="35">
        <v>139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0</v>
      </c>
      <c r="L30" s="32">
        <v>0</v>
      </c>
      <c r="M30" s="33" t="s">
        <v>87</v>
      </c>
      <c r="N30" s="34">
        <v>14</v>
      </c>
      <c r="O30" s="32">
        <v>15</v>
      </c>
      <c r="P30" s="32">
        <v>15</v>
      </c>
      <c r="Q30" s="33">
        <v>1</v>
      </c>
      <c r="R30" s="35">
        <v>1</v>
      </c>
      <c r="S30" s="35">
        <v>17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1</v>
      </c>
      <c r="L31" s="32">
        <v>1</v>
      </c>
      <c r="M31" s="33">
        <v>1</v>
      </c>
      <c r="N31" s="34">
        <v>2</v>
      </c>
      <c r="O31" s="32">
        <v>3</v>
      </c>
      <c r="P31" s="32">
        <v>2</v>
      </c>
      <c r="Q31" s="33">
        <v>0.66666666666666663</v>
      </c>
      <c r="R31" s="35">
        <v>0</v>
      </c>
      <c r="S31" s="35">
        <v>2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1</v>
      </c>
      <c r="O32" s="32">
        <v>1</v>
      </c>
      <c r="P32" s="32">
        <v>1</v>
      </c>
      <c r="Q32" s="33">
        <v>1</v>
      </c>
      <c r="R32" s="35">
        <v>0</v>
      </c>
      <c r="S32" s="35">
        <v>1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0</v>
      </c>
      <c r="L33" s="32">
        <v>0</v>
      </c>
      <c r="M33" s="33" t="s">
        <v>87</v>
      </c>
      <c r="N33" s="34">
        <v>10</v>
      </c>
      <c r="O33" s="32">
        <v>10</v>
      </c>
      <c r="P33" s="32">
        <v>9</v>
      </c>
      <c r="Q33" s="33">
        <v>0.9</v>
      </c>
      <c r="R33" s="35">
        <v>3</v>
      </c>
      <c r="S33" s="35">
        <v>12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0</v>
      </c>
      <c r="O34" s="32">
        <v>0</v>
      </c>
      <c r="P34" s="32">
        <v>0</v>
      </c>
      <c r="Q34" s="33" t="s">
        <v>87</v>
      </c>
      <c r="R34" s="35">
        <v>0</v>
      </c>
      <c r="S34" s="35">
        <v>0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0</v>
      </c>
      <c r="O36" s="32">
        <v>0</v>
      </c>
      <c r="P36" s="32">
        <v>0</v>
      </c>
      <c r="Q36" s="33" t="s">
        <v>87</v>
      </c>
      <c r="R36" s="35">
        <v>1</v>
      </c>
      <c r="S36" s="35">
        <v>3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1</v>
      </c>
      <c r="S37" s="35">
        <v>1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252</v>
      </c>
      <c r="K39" s="61">
        <v>312</v>
      </c>
      <c r="L39" s="61">
        <v>238</v>
      </c>
      <c r="M39" s="62">
        <v>0.76282051282051277</v>
      </c>
      <c r="N39" s="61">
        <v>2619</v>
      </c>
      <c r="O39" s="61">
        <v>3372</v>
      </c>
      <c r="P39" s="61">
        <v>2602</v>
      </c>
      <c r="Q39" s="62">
        <v>0.77164887307236063</v>
      </c>
      <c r="R39" s="63">
        <v>1009</v>
      </c>
      <c r="S39" s="63">
        <v>3646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40</v>
      </c>
      <c r="L41" s="32">
        <v>34</v>
      </c>
      <c r="M41" s="33">
        <v>0.85</v>
      </c>
      <c r="N41" s="45"/>
      <c r="O41" s="31">
        <v>199</v>
      </c>
      <c r="P41" s="32">
        <v>166</v>
      </c>
      <c r="Q41" s="33">
        <v>0.83417085427135673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I1:S1"/>
    <mergeCell ref="I2:S2"/>
    <mergeCell ref="I3:S3"/>
    <mergeCell ref="I4:S4"/>
    <mergeCell ref="I6:S6"/>
    <mergeCell ref="A12:E12"/>
    <mergeCell ref="A14:E14"/>
    <mergeCell ref="A17:E17"/>
    <mergeCell ref="A20:E20"/>
    <mergeCell ref="S8:S10"/>
    <mergeCell ref="J9:J10"/>
    <mergeCell ref="K9:M9"/>
    <mergeCell ref="N9:N10"/>
    <mergeCell ref="O9:Q9"/>
    <mergeCell ref="A10:E10"/>
    <mergeCell ref="A8:G8"/>
    <mergeCell ref="I8:I10"/>
    <mergeCell ref="J8:M8"/>
    <mergeCell ref="N8:Q8"/>
    <mergeCell ref="R8:R10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55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54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1.25" thickBot="1" x14ac:dyDescent="0.2">
      <c r="A7" s="10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186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187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391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188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65</v>
      </c>
      <c r="I12" s="30" t="s">
        <v>19</v>
      </c>
      <c r="J12" s="31">
        <v>3</v>
      </c>
      <c r="K12" s="32">
        <v>2</v>
      </c>
      <c r="L12" s="32">
        <v>2</v>
      </c>
      <c r="M12" s="33">
        <v>1</v>
      </c>
      <c r="N12" s="34">
        <v>46</v>
      </c>
      <c r="O12" s="34">
        <v>48</v>
      </c>
      <c r="P12" s="34">
        <v>44</v>
      </c>
      <c r="Q12" s="33">
        <v>0.91666666666666663</v>
      </c>
      <c r="R12" s="35">
        <v>60</v>
      </c>
      <c r="S12" s="35">
        <v>82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1</v>
      </c>
      <c r="K13" s="32">
        <v>1</v>
      </c>
      <c r="L13" s="32">
        <v>1</v>
      </c>
      <c r="M13" s="33">
        <v>1</v>
      </c>
      <c r="N13" s="34">
        <v>28</v>
      </c>
      <c r="O13" s="32">
        <v>30</v>
      </c>
      <c r="P13" s="32">
        <v>27</v>
      </c>
      <c r="Q13" s="33">
        <v>0.9</v>
      </c>
      <c r="R13" s="35">
        <v>51</v>
      </c>
      <c r="S13" s="35">
        <v>66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447</v>
      </c>
      <c r="I14" s="30" t="s">
        <v>22</v>
      </c>
      <c r="J14" s="31">
        <v>2</v>
      </c>
      <c r="K14" s="32">
        <v>4</v>
      </c>
      <c r="L14" s="32">
        <v>2</v>
      </c>
      <c r="M14" s="33">
        <v>0.5</v>
      </c>
      <c r="N14" s="34">
        <v>21</v>
      </c>
      <c r="O14" s="32">
        <v>27</v>
      </c>
      <c r="P14" s="32">
        <v>18</v>
      </c>
      <c r="Q14" s="33">
        <v>0.66666666666666663</v>
      </c>
      <c r="R14" s="35">
        <v>32</v>
      </c>
      <c r="S14" s="35">
        <v>45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2</v>
      </c>
      <c r="K16" s="32">
        <v>2</v>
      </c>
      <c r="L16" s="32">
        <v>2</v>
      </c>
      <c r="M16" s="33">
        <v>1</v>
      </c>
      <c r="N16" s="34">
        <v>40</v>
      </c>
      <c r="O16" s="32">
        <v>47</v>
      </c>
      <c r="P16" s="32">
        <v>40</v>
      </c>
      <c r="Q16" s="33">
        <v>0.85106382978723405</v>
      </c>
      <c r="R16" s="35">
        <v>51</v>
      </c>
      <c r="S16" s="35">
        <v>76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393</v>
      </c>
      <c r="I17" s="30" t="s">
        <v>26</v>
      </c>
      <c r="J17" s="31">
        <v>3</v>
      </c>
      <c r="K17" s="32">
        <v>3</v>
      </c>
      <c r="L17" s="32">
        <v>3</v>
      </c>
      <c r="M17" s="33">
        <v>1</v>
      </c>
      <c r="N17" s="34">
        <v>61</v>
      </c>
      <c r="O17" s="32">
        <v>80</v>
      </c>
      <c r="P17" s="32">
        <v>61</v>
      </c>
      <c r="Q17" s="33">
        <v>0.76249999999999996</v>
      </c>
      <c r="R17" s="35">
        <v>33</v>
      </c>
      <c r="S17" s="35">
        <v>67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6</v>
      </c>
      <c r="K18" s="32">
        <v>10</v>
      </c>
      <c r="L18" s="32">
        <v>6</v>
      </c>
      <c r="M18" s="33">
        <v>0.6</v>
      </c>
      <c r="N18" s="34">
        <v>49</v>
      </c>
      <c r="O18" s="32">
        <v>98</v>
      </c>
      <c r="P18" s="32">
        <v>48</v>
      </c>
      <c r="Q18" s="33">
        <v>0.48979591836734693</v>
      </c>
      <c r="R18" s="35">
        <v>27</v>
      </c>
      <c r="S18" s="35">
        <v>61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3</v>
      </c>
      <c r="K19" s="32">
        <v>9</v>
      </c>
      <c r="L19" s="32">
        <v>3</v>
      </c>
      <c r="M19" s="33">
        <v>0.33333333333333331</v>
      </c>
      <c r="N19" s="34">
        <v>44</v>
      </c>
      <c r="O19" s="32">
        <v>100</v>
      </c>
      <c r="P19" s="32">
        <v>45</v>
      </c>
      <c r="Q19" s="33">
        <v>0.45</v>
      </c>
      <c r="R19" s="35">
        <v>37</v>
      </c>
      <c r="S19" s="35">
        <v>65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4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46</v>
      </c>
      <c r="I21" s="30" t="s">
        <v>31</v>
      </c>
      <c r="J21" s="31">
        <v>8</v>
      </c>
      <c r="K21" s="32">
        <v>7</v>
      </c>
      <c r="L21" s="32">
        <v>6</v>
      </c>
      <c r="M21" s="33">
        <v>0.8571428571428571</v>
      </c>
      <c r="N21" s="34">
        <v>54</v>
      </c>
      <c r="O21" s="32">
        <v>61</v>
      </c>
      <c r="P21" s="32">
        <v>55</v>
      </c>
      <c r="Q21" s="33">
        <v>0.90163934426229508</v>
      </c>
      <c r="R21" s="35">
        <v>43</v>
      </c>
      <c r="S21" s="35">
        <v>78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7</v>
      </c>
      <c r="K22" s="32">
        <v>11</v>
      </c>
      <c r="L22" s="32">
        <v>5</v>
      </c>
      <c r="M22" s="33">
        <v>0.45454545454545453</v>
      </c>
      <c r="N22" s="34">
        <v>61</v>
      </c>
      <c r="O22" s="32">
        <v>107</v>
      </c>
      <c r="P22" s="32">
        <v>53</v>
      </c>
      <c r="Q22" s="33">
        <v>0.49532710280373832</v>
      </c>
      <c r="R22" s="35">
        <v>39</v>
      </c>
      <c r="S22" s="35">
        <v>80</v>
      </c>
    </row>
    <row r="23" spans="1:19" x14ac:dyDescent="0.15">
      <c r="I23" s="30" t="s">
        <v>33</v>
      </c>
      <c r="J23" s="31">
        <v>2</v>
      </c>
      <c r="K23" s="32">
        <v>4</v>
      </c>
      <c r="L23" s="32">
        <v>2</v>
      </c>
      <c r="M23" s="33">
        <v>0.5</v>
      </c>
      <c r="N23" s="34">
        <v>50</v>
      </c>
      <c r="O23" s="32">
        <v>92</v>
      </c>
      <c r="P23" s="32">
        <v>46</v>
      </c>
      <c r="Q23" s="33">
        <v>0.5</v>
      </c>
      <c r="R23" s="35">
        <v>38</v>
      </c>
      <c r="S23" s="35">
        <v>78</v>
      </c>
    </row>
    <row r="24" spans="1:19" x14ac:dyDescent="0.15">
      <c r="I24" s="30" t="s">
        <v>34</v>
      </c>
      <c r="J24" s="31">
        <v>1</v>
      </c>
      <c r="K24" s="32">
        <v>3</v>
      </c>
      <c r="L24" s="32">
        <v>3</v>
      </c>
      <c r="M24" s="33">
        <v>1</v>
      </c>
      <c r="N24" s="34">
        <v>44</v>
      </c>
      <c r="O24" s="32">
        <v>55</v>
      </c>
      <c r="P24" s="32">
        <v>43</v>
      </c>
      <c r="Q24" s="33">
        <v>0.78181818181818186</v>
      </c>
      <c r="R24" s="35">
        <v>30</v>
      </c>
      <c r="S24" s="35">
        <v>63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1</v>
      </c>
      <c r="K26" s="32">
        <v>1</v>
      </c>
      <c r="L26" s="32">
        <v>1</v>
      </c>
      <c r="M26" s="33">
        <v>1</v>
      </c>
      <c r="N26" s="34">
        <v>10</v>
      </c>
      <c r="O26" s="32">
        <v>12</v>
      </c>
      <c r="P26" s="32">
        <v>10</v>
      </c>
      <c r="Q26" s="33">
        <v>0.83333333333333337</v>
      </c>
      <c r="R26" s="35">
        <v>7</v>
      </c>
      <c r="S26" s="35">
        <v>17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0</v>
      </c>
      <c r="K27" s="32">
        <v>0</v>
      </c>
      <c r="L27" s="32">
        <v>0</v>
      </c>
      <c r="M27" s="33" t="s">
        <v>87</v>
      </c>
      <c r="N27" s="34">
        <v>24</v>
      </c>
      <c r="O27" s="32">
        <v>27</v>
      </c>
      <c r="P27" s="32">
        <v>23</v>
      </c>
      <c r="Q27" s="33">
        <v>0.85185185185185186</v>
      </c>
      <c r="R27" s="35">
        <v>8</v>
      </c>
      <c r="S27" s="35">
        <v>29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0</v>
      </c>
      <c r="L28" s="32">
        <v>0</v>
      </c>
      <c r="M28" s="33" t="s">
        <v>87</v>
      </c>
      <c r="N28" s="34">
        <v>8</v>
      </c>
      <c r="O28" s="32">
        <v>8</v>
      </c>
      <c r="P28" s="32">
        <v>8</v>
      </c>
      <c r="Q28" s="33">
        <v>1</v>
      </c>
      <c r="R28" s="35">
        <v>2</v>
      </c>
      <c r="S28" s="35">
        <v>6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0</v>
      </c>
      <c r="K29" s="32">
        <v>0</v>
      </c>
      <c r="L29" s="32">
        <v>0</v>
      </c>
      <c r="M29" s="33" t="s">
        <v>87</v>
      </c>
      <c r="N29" s="34">
        <v>2</v>
      </c>
      <c r="O29" s="32">
        <v>2</v>
      </c>
      <c r="P29" s="32">
        <v>2</v>
      </c>
      <c r="Q29" s="33">
        <v>1</v>
      </c>
      <c r="R29" s="35">
        <v>1</v>
      </c>
      <c r="S29" s="35">
        <v>5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0</v>
      </c>
      <c r="L30" s="32">
        <v>0</v>
      </c>
      <c r="M30" s="33" t="s">
        <v>87</v>
      </c>
      <c r="N30" s="34">
        <v>1</v>
      </c>
      <c r="O30" s="32">
        <v>1</v>
      </c>
      <c r="P30" s="32">
        <v>1</v>
      </c>
      <c r="Q30" s="33">
        <v>1</v>
      </c>
      <c r="R30" s="35">
        <v>0</v>
      </c>
      <c r="S30" s="35">
        <v>0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0</v>
      </c>
      <c r="O31" s="32">
        <v>0</v>
      </c>
      <c r="P31" s="32">
        <v>0</v>
      </c>
      <c r="Q31" s="33" t="s">
        <v>87</v>
      </c>
      <c r="R31" s="35">
        <v>0</v>
      </c>
      <c r="S31" s="35">
        <v>0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0</v>
      </c>
      <c r="O32" s="32">
        <v>0</v>
      </c>
      <c r="P32" s="32">
        <v>0</v>
      </c>
      <c r="Q32" s="33" t="s">
        <v>87</v>
      </c>
      <c r="R32" s="35">
        <v>1</v>
      </c>
      <c r="S32" s="35">
        <v>1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0</v>
      </c>
      <c r="K33" s="32">
        <v>1</v>
      </c>
      <c r="L33" s="32">
        <v>1</v>
      </c>
      <c r="M33" s="33">
        <v>1</v>
      </c>
      <c r="N33" s="34">
        <v>5</v>
      </c>
      <c r="O33" s="32">
        <v>9</v>
      </c>
      <c r="P33" s="32">
        <v>5</v>
      </c>
      <c r="Q33" s="33">
        <v>0.55555555555555558</v>
      </c>
      <c r="R33" s="35">
        <v>0</v>
      </c>
      <c r="S33" s="35">
        <v>3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0</v>
      </c>
      <c r="O34" s="32">
        <v>0</v>
      </c>
      <c r="P34" s="32">
        <v>0</v>
      </c>
      <c r="Q34" s="33" t="s">
        <v>87</v>
      </c>
      <c r="R34" s="35">
        <v>0</v>
      </c>
      <c r="S34" s="35">
        <v>0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0</v>
      </c>
      <c r="O36" s="32">
        <v>0</v>
      </c>
      <c r="P36" s="32">
        <v>0</v>
      </c>
      <c r="Q36" s="33" t="s">
        <v>87</v>
      </c>
      <c r="R36" s="35">
        <v>0</v>
      </c>
      <c r="S36" s="35">
        <v>0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0</v>
      </c>
      <c r="S37" s="35">
        <v>0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39</v>
      </c>
      <c r="K39" s="61">
        <v>58</v>
      </c>
      <c r="L39" s="61">
        <v>37</v>
      </c>
      <c r="M39" s="62">
        <v>0.63793103448275867</v>
      </c>
      <c r="N39" s="61">
        <v>548</v>
      </c>
      <c r="O39" s="61">
        <v>804</v>
      </c>
      <c r="P39" s="61">
        <v>529</v>
      </c>
      <c r="Q39" s="62">
        <v>0.65796019900497515</v>
      </c>
      <c r="R39" s="63">
        <v>460</v>
      </c>
      <c r="S39" s="63">
        <v>822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1</v>
      </c>
      <c r="L41" s="32">
        <v>1</v>
      </c>
      <c r="M41" s="33">
        <v>1</v>
      </c>
      <c r="N41" s="45"/>
      <c r="O41" s="31">
        <v>54</v>
      </c>
      <c r="P41" s="32">
        <v>36</v>
      </c>
      <c r="Q41" s="33">
        <v>0.66666666666666663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  <mergeCell ref="A14:E14"/>
    <mergeCell ref="A17:E17"/>
    <mergeCell ref="A20:E20"/>
    <mergeCell ref="A10:E10"/>
    <mergeCell ref="A12:E12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56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186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187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151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188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34</v>
      </c>
      <c r="I12" s="30" t="s">
        <v>19</v>
      </c>
      <c r="J12" s="31">
        <v>3</v>
      </c>
      <c r="K12" s="32">
        <v>3</v>
      </c>
      <c r="L12" s="32">
        <v>3</v>
      </c>
      <c r="M12" s="33">
        <v>1</v>
      </c>
      <c r="N12" s="34">
        <v>20</v>
      </c>
      <c r="O12" s="34">
        <v>21</v>
      </c>
      <c r="P12" s="34">
        <v>20</v>
      </c>
      <c r="Q12" s="33">
        <v>0.95238095238095233</v>
      </c>
      <c r="R12" s="35">
        <v>18</v>
      </c>
      <c r="S12" s="35">
        <v>41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2</v>
      </c>
      <c r="K13" s="32">
        <v>2</v>
      </c>
      <c r="L13" s="32">
        <v>2</v>
      </c>
      <c r="M13" s="33">
        <v>1</v>
      </c>
      <c r="N13" s="34">
        <v>14</v>
      </c>
      <c r="O13" s="32">
        <v>14</v>
      </c>
      <c r="P13" s="32">
        <v>14</v>
      </c>
      <c r="Q13" s="33">
        <v>1</v>
      </c>
      <c r="R13" s="35">
        <v>7</v>
      </c>
      <c r="S13" s="35">
        <v>20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188</v>
      </c>
      <c r="I14" s="30" t="s">
        <v>22</v>
      </c>
      <c r="J14" s="31">
        <v>2</v>
      </c>
      <c r="K14" s="32">
        <v>2</v>
      </c>
      <c r="L14" s="32">
        <v>1</v>
      </c>
      <c r="M14" s="33">
        <v>0.5</v>
      </c>
      <c r="N14" s="34">
        <v>13</v>
      </c>
      <c r="O14" s="32">
        <v>15</v>
      </c>
      <c r="P14" s="32">
        <v>13</v>
      </c>
      <c r="Q14" s="33">
        <v>0.8666666666666667</v>
      </c>
      <c r="R14" s="35">
        <v>6</v>
      </c>
      <c r="S14" s="35">
        <v>14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6</v>
      </c>
      <c r="K16" s="32">
        <v>7</v>
      </c>
      <c r="L16" s="32">
        <v>7</v>
      </c>
      <c r="M16" s="33">
        <v>1</v>
      </c>
      <c r="N16" s="34">
        <v>23</v>
      </c>
      <c r="O16" s="32">
        <v>31</v>
      </c>
      <c r="P16" s="32">
        <v>25</v>
      </c>
      <c r="Q16" s="33">
        <v>0.80645161290322576</v>
      </c>
      <c r="R16" s="35">
        <v>21</v>
      </c>
      <c r="S16" s="35">
        <v>48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154</v>
      </c>
      <c r="I17" s="30" t="s">
        <v>26</v>
      </c>
      <c r="J17" s="31">
        <v>4</v>
      </c>
      <c r="K17" s="32">
        <v>4</v>
      </c>
      <c r="L17" s="32">
        <v>4</v>
      </c>
      <c r="M17" s="33">
        <v>1</v>
      </c>
      <c r="N17" s="34">
        <v>28</v>
      </c>
      <c r="O17" s="32">
        <v>35</v>
      </c>
      <c r="P17" s="32">
        <v>29</v>
      </c>
      <c r="Q17" s="33">
        <v>0.82857142857142863</v>
      </c>
      <c r="R17" s="35">
        <v>14</v>
      </c>
      <c r="S17" s="35">
        <v>54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3</v>
      </c>
      <c r="K18" s="32">
        <v>3</v>
      </c>
      <c r="L18" s="32">
        <v>3</v>
      </c>
      <c r="M18" s="33">
        <v>1</v>
      </c>
      <c r="N18" s="34">
        <v>17</v>
      </c>
      <c r="O18" s="32">
        <v>32</v>
      </c>
      <c r="P18" s="32">
        <v>14</v>
      </c>
      <c r="Q18" s="33">
        <v>0.4375</v>
      </c>
      <c r="R18" s="35">
        <v>13</v>
      </c>
      <c r="S18" s="35">
        <v>21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1</v>
      </c>
      <c r="K19" s="32">
        <v>2</v>
      </c>
      <c r="L19" s="32">
        <v>2</v>
      </c>
      <c r="M19" s="33">
        <v>1</v>
      </c>
      <c r="N19" s="34">
        <v>22</v>
      </c>
      <c r="O19" s="32">
        <v>32</v>
      </c>
      <c r="P19" s="32">
        <v>19</v>
      </c>
      <c r="Q19" s="33">
        <v>0.59375</v>
      </c>
      <c r="R19" s="35">
        <v>19</v>
      </c>
      <c r="S19" s="35">
        <v>38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3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30</v>
      </c>
      <c r="I21" s="30" t="s">
        <v>31</v>
      </c>
      <c r="J21" s="31">
        <v>4</v>
      </c>
      <c r="K21" s="32">
        <v>4</v>
      </c>
      <c r="L21" s="32">
        <v>4</v>
      </c>
      <c r="M21" s="33">
        <v>1</v>
      </c>
      <c r="N21" s="34">
        <v>28</v>
      </c>
      <c r="O21" s="32">
        <v>31</v>
      </c>
      <c r="P21" s="32">
        <v>28</v>
      </c>
      <c r="Q21" s="33">
        <v>0.90322580645161288</v>
      </c>
      <c r="R21" s="35">
        <v>23</v>
      </c>
      <c r="S21" s="35">
        <v>57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4</v>
      </c>
      <c r="K22" s="32">
        <v>5</v>
      </c>
      <c r="L22" s="32">
        <v>3</v>
      </c>
      <c r="M22" s="33">
        <v>0.6</v>
      </c>
      <c r="N22" s="34">
        <v>30</v>
      </c>
      <c r="O22" s="32">
        <v>44</v>
      </c>
      <c r="P22" s="32">
        <v>33</v>
      </c>
      <c r="Q22" s="33">
        <v>0.75</v>
      </c>
      <c r="R22" s="35">
        <v>12</v>
      </c>
      <c r="S22" s="35">
        <v>43</v>
      </c>
    </row>
    <row r="23" spans="1:19" x14ac:dyDescent="0.15">
      <c r="I23" s="30" t="s">
        <v>33</v>
      </c>
      <c r="J23" s="31">
        <v>3</v>
      </c>
      <c r="K23" s="32">
        <v>8</v>
      </c>
      <c r="L23" s="32">
        <v>5</v>
      </c>
      <c r="M23" s="33">
        <v>0.625</v>
      </c>
      <c r="N23" s="34">
        <v>27</v>
      </c>
      <c r="O23" s="32">
        <v>44</v>
      </c>
      <c r="P23" s="32">
        <v>24</v>
      </c>
      <c r="Q23" s="33">
        <v>0.54545454545454541</v>
      </c>
      <c r="R23" s="35">
        <v>12</v>
      </c>
      <c r="S23" s="35">
        <v>38</v>
      </c>
    </row>
    <row r="24" spans="1:19" x14ac:dyDescent="0.15">
      <c r="I24" s="30" t="s">
        <v>34</v>
      </c>
      <c r="J24" s="31">
        <v>4</v>
      </c>
      <c r="K24" s="32">
        <v>6</v>
      </c>
      <c r="L24" s="32">
        <v>4</v>
      </c>
      <c r="M24" s="33">
        <v>0.66666666666666663</v>
      </c>
      <c r="N24" s="34">
        <v>28</v>
      </c>
      <c r="O24" s="32">
        <v>38</v>
      </c>
      <c r="P24" s="32">
        <v>28</v>
      </c>
      <c r="Q24" s="33">
        <v>0.73684210526315785</v>
      </c>
      <c r="R24" s="35">
        <v>11</v>
      </c>
      <c r="S24" s="35">
        <v>38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1</v>
      </c>
      <c r="K26" s="32">
        <v>1</v>
      </c>
      <c r="L26" s="32">
        <v>1</v>
      </c>
      <c r="M26" s="33">
        <v>1</v>
      </c>
      <c r="N26" s="34">
        <v>3</v>
      </c>
      <c r="O26" s="32">
        <v>3</v>
      </c>
      <c r="P26" s="32">
        <v>3</v>
      </c>
      <c r="Q26" s="33">
        <v>1</v>
      </c>
      <c r="R26" s="35">
        <v>0</v>
      </c>
      <c r="S26" s="35">
        <v>4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1</v>
      </c>
      <c r="K27" s="32">
        <v>1</v>
      </c>
      <c r="L27" s="32">
        <v>1</v>
      </c>
      <c r="M27" s="33">
        <v>1</v>
      </c>
      <c r="N27" s="34">
        <v>5</v>
      </c>
      <c r="O27" s="32">
        <v>7</v>
      </c>
      <c r="P27" s="32">
        <v>6</v>
      </c>
      <c r="Q27" s="33">
        <v>0.8571428571428571</v>
      </c>
      <c r="R27" s="35">
        <v>1</v>
      </c>
      <c r="S27" s="35">
        <v>5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0</v>
      </c>
      <c r="L28" s="32">
        <v>0</v>
      </c>
      <c r="M28" s="33" t="s">
        <v>87</v>
      </c>
      <c r="N28" s="34">
        <v>1</v>
      </c>
      <c r="O28" s="32">
        <v>1</v>
      </c>
      <c r="P28" s="32">
        <v>1</v>
      </c>
      <c r="Q28" s="33">
        <v>1</v>
      </c>
      <c r="R28" s="35">
        <v>0</v>
      </c>
      <c r="S28" s="35">
        <v>1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2</v>
      </c>
      <c r="K29" s="32">
        <v>1</v>
      </c>
      <c r="L29" s="32">
        <v>1</v>
      </c>
      <c r="M29" s="33">
        <v>1</v>
      </c>
      <c r="N29" s="34">
        <v>9</v>
      </c>
      <c r="O29" s="32">
        <v>9</v>
      </c>
      <c r="P29" s="32">
        <v>9</v>
      </c>
      <c r="Q29" s="33">
        <v>1</v>
      </c>
      <c r="R29" s="35">
        <v>2</v>
      </c>
      <c r="S29" s="35">
        <v>12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0</v>
      </c>
      <c r="K30" s="32">
        <v>0</v>
      </c>
      <c r="L30" s="32">
        <v>0</v>
      </c>
      <c r="M30" s="33" t="s">
        <v>87</v>
      </c>
      <c r="N30" s="34">
        <v>1</v>
      </c>
      <c r="O30" s="32">
        <v>1</v>
      </c>
      <c r="P30" s="32">
        <v>1</v>
      </c>
      <c r="Q30" s="33">
        <v>1</v>
      </c>
      <c r="R30" s="35">
        <v>1</v>
      </c>
      <c r="S30" s="35">
        <v>4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0</v>
      </c>
      <c r="O31" s="32">
        <v>0</v>
      </c>
      <c r="P31" s="32">
        <v>0</v>
      </c>
      <c r="Q31" s="33" t="s">
        <v>87</v>
      </c>
      <c r="R31" s="35">
        <v>0</v>
      </c>
      <c r="S31" s="35">
        <v>0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0</v>
      </c>
      <c r="O32" s="32">
        <v>1</v>
      </c>
      <c r="P32" s="32">
        <v>1</v>
      </c>
      <c r="Q32" s="33">
        <v>1</v>
      </c>
      <c r="R32" s="35">
        <v>0</v>
      </c>
      <c r="S32" s="35">
        <v>1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1</v>
      </c>
      <c r="K33" s="32">
        <v>1</v>
      </c>
      <c r="L33" s="32">
        <v>1</v>
      </c>
      <c r="M33" s="33">
        <v>1</v>
      </c>
      <c r="N33" s="34">
        <v>1</v>
      </c>
      <c r="O33" s="32">
        <v>2</v>
      </c>
      <c r="P33" s="32">
        <v>2</v>
      </c>
      <c r="Q33" s="33">
        <v>1</v>
      </c>
      <c r="R33" s="35">
        <v>0</v>
      </c>
      <c r="S33" s="35">
        <v>1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1</v>
      </c>
      <c r="K34" s="32">
        <v>1</v>
      </c>
      <c r="L34" s="32">
        <v>1</v>
      </c>
      <c r="M34" s="33">
        <v>1</v>
      </c>
      <c r="N34" s="34">
        <v>4</v>
      </c>
      <c r="O34" s="32">
        <v>4</v>
      </c>
      <c r="P34" s="32">
        <v>4</v>
      </c>
      <c r="Q34" s="33">
        <v>1</v>
      </c>
      <c r="R34" s="35">
        <v>1</v>
      </c>
      <c r="S34" s="35">
        <v>3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2</v>
      </c>
      <c r="O36" s="32">
        <v>2</v>
      </c>
      <c r="P36" s="32">
        <v>2</v>
      </c>
      <c r="Q36" s="33">
        <v>1</v>
      </c>
      <c r="R36" s="35">
        <v>0</v>
      </c>
      <c r="S36" s="35">
        <v>3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0</v>
      </c>
      <c r="S37" s="35">
        <v>0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42</v>
      </c>
      <c r="K39" s="61">
        <v>51</v>
      </c>
      <c r="L39" s="61">
        <v>43</v>
      </c>
      <c r="M39" s="62">
        <v>0.84313725490196079</v>
      </c>
      <c r="N39" s="61">
        <v>276</v>
      </c>
      <c r="O39" s="61">
        <v>367</v>
      </c>
      <c r="P39" s="61">
        <v>276</v>
      </c>
      <c r="Q39" s="62">
        <v>0.75204359673024523</v>
      </c>
      <c r="R39" s="63">
        <v>161</v>
      </c>
      <c r="S39" s="63">
        <v>446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1</v>
      </c>
      <c r="L41" s="32">
        <v>1</v>
      </c>
      <c r="M41" s="33">
        <v>1</v>
      </c>
      <c r="N41" s="45"/>
      <c r="O41" s="31">
        <v>21</v>
      </c>
      <c r="P41" s="32">
        <v>14</v>
      </c>
      <c r="Q41" s="33">
        <v>0.66666666666666663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S8:S10"/>
    <mergeCell ref="N8:Q8"/>
    <mergeCell ref="R8:R10"/>
    <mergeCell ref="N9:N10"/>
    <mergeCell ref="O9:Q9"/>
    <mergeCell ref="I1:S1"/>
    <mergeCell ref="I2:S2"/>
    <mergeCell ref="I3:S3"/>
    <mergeCell ref="I4:S4"/>
    <mergeCell ref="I6:S6"/>
    <mergeCell ref="K9:M9"/>
    <mergeCell ref="I8:I10"/>
    <mergeCell ref="J8:M8"/>
    <mergeCell ref="A8:G8"/>
    <mergeCell ref="A14:E14"/>
    <mergeCell ref="A17:E17"/>
    <mergeCell ref="A20:E20"/>
    <mergeCell ref="A10:E10"/>
    <mergeCell ref="A12:E12"/>
    <mergeCell ref="J9:J10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57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00" t="s">
        <v>7</v>
      </c>
      <c r="K8" s="201"/>
      <c r="L8" s="201"/>
      <c r="M8" s="202"/>
      <c r="N8" s="203" t="s">
        <v>8</v>
      </c>
      <c r="O8" s="204"/>
      <c r="P8" s="204"/>
      <c r="Q8" s="205"/>
      <c r="R8" s="186" t="s">
        <v>9</v>
      </c>
      <c r="S8" s="214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15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640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16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86</v>
      </c>
      <c r="I12" s="30" t="s">
        <v>19</v>
      </c>
      <c r="J12" s="31">
        <v>5</v>
      </c>
      <c r="K12" s="32">
        <v>5</v>
      </c>
      <c r="L12" s="32">
        <v>4</v>
      </c>
      <c r="M12" s="33">
        <v>0.8</v>
      </c>
      <c r="N12" s="34">
        <v>58</v>
      </c>
      <c r="O12" s="34">
        <v>65</v>
      </c>
      <c r="P12" s="34">
        <v>58</v>
      </c>
      <c r="Q12" s="33">
        <v>0.89230769230769236</v>
      </c>
      <c r="R12" s="35">
        <v>156</v>
      </c>
      <c r="S12" s="35">
        <v>272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8</v>
      </c>
      <c r="K13" s="32">
        <v>9</v>
      </c>
      <c r="L13" s="32">
        <v>8</v>
      </c>
      <c r="M13" s="33">
        <v>0.88888888888888884</v>
      </c>
      <c r="N13" s="34">
        <v>53</v>
      </c>
      <c r="O13" s="34">
        <v>65</v>
      </c>
      <c r="P13" s="34">
        <v>47</v>
      </c>
      <c r="Q13" s="33">
        <v>0.72307692307692306</v>
      </c>
      <c r="R13" s="35">
        <v>41</v>
      </c>
      <c r="S13" s="35">
        <v>77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858</v>
      </c>
      <c r="I14" s="30" t="s">
        <v>22</v>
      </c>
      <c r="J14" s="31">
        <v>1</v>
      </c>
      <c r="K14" s="32">
        <v>2</v>
      </c>
      <c r="L14" s="32">
        <v>1</v>
      </c>
      <c r="M14" s="33">
        <v>0.5</v>
      </c>
      <c r="N14" s="34">
        <v>42</v>
      </c>
      <c r="O14" s="34">
        <v>50</v>
      </c>
      <c r="P14" s="34">
        <v>41</v>
      </c>
      <c r="Q14" s="33">
        <v>0.82</v>
      </c>
      <c r="R14" s="35">
        <v>39</v>
      </c>
      <c r="S14" s="35">
        <v>66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13</v>
      </c>
      <c r="K16" s="32">
        <v>17</v>
      </c>
      <c r="L16" s="32">
        <v>11</v>
      </c>
      <c r="M16" s="33">
        <v>0.6470588235294118</v>
      </c>
      <c r="N16" s="34">
        <v>151</v>
      </c>
      <c r="O16" s="34">
        <v>189</v>
      </c>
      <c r="P16" s="34">
        <v>143</v>
      </c>
      <c r="Q16" s="33">
        <v>0.75661375661375663</v>
      </c>
      <c r="R16" s="35">
        <v>91</v>
      </c>
      <c r="S16" s="35">
        <v>209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659</v>
      </c>
      <c r="I17" s="30" t="s">
        <v>26</v>
      </c>
      <c r="J17" s="31">
        <v>14</v>
      </c>
      <c r="K17" s="32">
        <v>18</v>
      </c>
      <c r="L17" s="32">
        <v>11</v>
      </c>
      <c r="M17" s="33">
        <v>0.61111111111111116</v>
      </c>
      <c r="N17" s="34">
        <v>148</v>
      </c>
      <c r="O17" s="34">
        <v>205</v>
      </c>
      <c r="P17" s="34">
        <v>147</v>
      </c>
      <c r="Q17" s="33">
        <v>0.71707317073170729</v>
      </c>
      <c r="R17" s="35">
        <v>86</v>
      </c>
      <c r="S17" s="35">
        <v>207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20</v>
      </c>
      <c r="K18" s="32">
        <v>28</v>
      </c>
      <c r="L18" s="32">
        <v>21</v>
      </c>
      <c r="M18" s="33">
        <v>0.75</v>
      </c>
      <c r="N18" s="34">
        <v>153</v>
      </c>
      <c r="O18" s="34">
        <v>229</v>
      </c>
      <c r="P18" s="34">
        <v>148</v>
      </c>
      <c r="Q18" s="33">
        <v>0.64628820960698685</v>
      </c>
      <c r="R18" s="35">
        <v>64</v>
      </c>
      <c r="S18" s="35">
        <v>179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17</v>
      </c>
      <c r="K19" s="32">
        <v>24</v>
      </c>
      <c r="L19" s="32">
        <v>16</v>
      </c>
      <c r="M19" s="33">
        <v>0.66666666666666663</v>
      </c>
      <c r="N19" s="34">
        <v>159</v>
      </c>
      <c r="O19" s="34">
        <v>265</v>
      </c>
      <c r="P19" s="34">
        <v>166</v>
      </c>
      <c r="Q19" s="33">
        <v>0.62641509433962261</v>
      </c>
      <c r="R19" s="35">
        <v>73</v>
      </c>
      <c r="S19" s="35">
        <v>194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24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170</v>
      </c>
      <c r="I21" s="30" t="s">
        <v>31</v>
      </c>
      <c r="J21" s="31">
        <v>25</v>
      </c>
      <c r="K21" s="32">
        <v>29</v>
      </c>
      <c r="L21" s="32">
        <v>25</v>
      </c>
      <c r="M21" s="33">
        <v>0.86206896551724133</v>
      </c>
      <c r="N21" s="34">
        <v>196</v>
      </c>
      <c r="O21" s="34">
        <v>215</v>
      </c>
      <c r="P21" s="34">
        <v>191</v>
      </c>
      <c r="Q21" s="33">
        <v>0.88837209302325582</v>
      </c>
      <c r="R21" s="35">
        <v>82</v>
      </c>
      <c r="S21" s="35">
        <v>270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32</v>
      </c>
      <c r="K22" s="32">
        <v>36</v>
      </c>
      <c r="L22" s="32">
        <v>27</v>
      </c>
      <c r="M22" s="33">
        <v>0.75</v>
      </c>
      <c r="N22" s="34">
        <v>186</v>
      </c>
      <c r="O22" s="34">
        <v>232</v>
      </c>
      <c r="P22" s="34">
        <v>176</v>
      </c>
      <c r="Q22" s="33">
        <v>0.75862068965517238</v>
      </c>
      <c r="R22" s="35">
        <v>61</v>
      </c>
      <c r="S22" s="35">
        <v>222</v>
      </c>
    </row>
    <row r="23" spans="1:19" x14ac:dyDescent="0.15">
      <c r="I23" s="30" t="s">
        <v>33</v>
      </c>
      <c r="J23" s="31">
        <v>19</v>
      </c>
      <c r="K23" s="32">
        <v>28</v>
      </c>
      <c r="L23" s="32">
        <v>20</v>
      </c>
      <c r="M23" s="33">
        <v>0.7142857142857143</v>
      </c>
      <c r="N23" s="34">
        <v>179</v>
      </c>
      <c r="O23" s="34">
        <v>252</v>
      </c>
      <c r="P23" s="34">
        <v>176</v>
      </c>
      <c r="Q23" s="33">
        <v>0.69841269841269837</v>
      </c>
      <c r="R23" s="35">
        <v>71</v>
      </c>
      <c r="S23" s="35">
        <v>223</v>
      </c>
    </row>
    <row r="24" spans="1:19" x14ac:dyDescent="0.15">
      <c r="I24" s="30" t="s">
        <v>34</v>
      </c>
      <c r="J24" s="31">
        <v>26</v>
      </c>
      <c r="K24" s="32">
        <v>30</v>
      </c>
      <c r="L24" s="32">
        <v>26</v>
      </c>
      <c r="M24" s="33">
        <v>0.8666666666666667</v>
      </c>
      <c r="N24" s="34">
        <v>172</v>
      </c>
      <c r="O24" s="34">
        <v>190</v>
      </c>
      <c r="P24" s="34">
        <v>170</v>
      </c>
      <c r="Q24" s="33">
        <v>0.89473684210526316</v>
      </c>
      <c r="R24" s="35">
        <v>35</v>
      </c>
      <c r="S24" s="35">
        <v>195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8</v>
      </c>
      <c r="K26" s="32">
        <v>10</v>
      </c>
      <c r="L26" s="32">
        <v>10</v>
      </c>
      <c r="M26" s="33">
        <v>1</v>
      </c>
      <c r="N26" s="34">
        <v>72</v>
      </c>
      <c r="O26" s="34">
        <v>77</v>
      </c>
      <c r="P26" s="34">
        <v>73</v>
      </c>
      <c r="Q26" s="33">
        <v>0.94805194805194803</v>
      </c>
      <c r="R26" s="35">
        <v>16</v>
      </c>
      <c r="S26" s="35">
        <v>86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8</v>
      </c>
      <c r="K27" s="32">
        <v>8</v>
      </c>
      <c r="L27" s="32">
        <v>8</v>
      </c>
      <c r="M27" s="33">
        <v>1</v>
      </c>
      <c r="N27" s="34">
        <v>36</v>
      </c>
      <c r="O27" s="34">
        <v>42</v>
      </c>
      <c r="P27" s="34">
        <v>36</v>
      </c>
      <c r="Q27" s="33">
        <v>0.8571428571428571</v>
      </c>
      <c r="R27" s="35">
        <v>9</v>
      </c>
      <c r="S27" s="35">
        <v>40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4</v>
      </c>
      <c r="K28" s="32">
        <v>3</v>
      </c>
      <c r="L28" s="32">
        <v>3</v>
      </c>
      <c r="M28" s="33">
        <v>1</v>
      </c>
      <c r="N28" s="34">
        <v>12</v>
      </c>
      <c r="O28" s="34">
        <v>11</v>
      </c>
      <c r="P28" s="34">
        <v>11</v>
      </c>
      <c r="Q28" s="33">
        <v>1</v>
      </c>
      <c r="R28" s="35">
        <v>4</v>
      </c>
      <c r="S28" s="35">
        <v>16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2</v>
      </c>
      <c r="K29" s="32">
        <v>2</v>
      </c>
      <c r="L29" s="32">
        <v>2</v>
      </c>
      <c r="M29" s="33">
        <v>1</v>
      </c>
      <c r="N29" s="34">
        <v>17</v>
      </c>
      <c r="O29" s="34">
        <v>19</v>
      </c>
      <c r="P29" s="34">
        <v>17</v>
      </c>
      <c r="Q29" s="33">
        <v>0.89473684210526316</v>
      </c>
      <c r="R29" s="35">
        <v>3</v>
      </c>
      <c r="S29" s="35">
        <v>22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2</v>
      </c>
      <c r="K30" s="32">
        <v>2</v>
      </c>
      <c r="L30" s="32">
        <v>2</v>
      </c>
      <c r="M30" s="33">
        <v>1</v>
      </c>
      <c r="N30" s="34">
        <v>6</v>
      </c>
      <c r="O30" s="34">
        <v>6</v>
      </c>
      <c r="P30" s="34">
        <v>6</v>
      </c>
      <c r="Q30" s="33">
        <v>1</v>
      </c>
      <c r="R30" s="35">
        <v>0</v>
      </c>
      <c r="S30" s="35">
        <v>6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1</v>
      </c>
      <c r="O31" s="34">
        <v>1</v>
      </c>
      <c r="P31" s="34">
        <v>1</v>
      </c>
      <c r="Q31" s="33">
        <v>1</v>
      </c>
      <c r="R31" s="35">
        <v>0</v>
      </c>
      <c r="S31" s="35">
        <v>1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0</v>
      </c>
      <c r="K32" s="32">
        <v>0</v>
      </c>
      <c r="L32" s="32">
        <v>0</v>
      </c>
      <c r="M32" s="33" t="s">
        <v>87</v>
      </c>
      <c r="N32" s="34">
        <v>0</v>
      </c>
      <c r="O32" s="34">
        <v>0</v>
      </c>
      <c r="P32" s="34">
        <v>0</v>
      </c>
      <c r="Q32" s="33" t="s">
        <v>87</v>
      </c>
      <c r="R32" s="35">
        <v>0</v>
      </c>
      <c r="S32" s="35">
        <v>0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1</v>
      </c>
      <c r="K33" s="32">
        <v>2</v>
      </c>
      <c r="L33" s="32">
        <v>1</v>
      </c>
      <c r="M33" s="33">
        <v>0.5</v>
      </c>
      <c r="N33" s="34">
        <v>9</v>
      </c>
      <c r="O33" s="34">
        <v>10</v>
      </c>
      <c r="P33" s="34">
        <v>8</v>
      </c>
      <c r="Q33" s="33">
        <v>0.8</v>
      </c>
      <c r="R33" s="35">
        <v>2</v>
      </c>
      <c r="S33" s="35">
        <v>10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10</v>
      </c>
      <c r="O34" s="34">
        <v>11</v>
      </c>
      <c r="P34" s="34">
        <v>10</v>
      </c>
      <c r="Q34" s="33">
        <v>0.90909090909090906</v>
      </c>
      <c r="R34" s="35">
        <v>0</v>
      </c>
      <c r="S34" s="35">
        <v>10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4">
        <v>0</v>
      </c>
      <c r="P35" s="34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9</v>
      </c>
      <c r="O36" s="34">
        <v>14</v>
      </c>
      <c r="P36" s="34">
        <v>9</v>
      </c>
      <c r="Q36" s="33">
        <v>0.6428571428571429</v>
      </c>
      <c r="R36" s="35">
        <v>2</v>
      </c>
      <c r="S36" s="35">
        <v>15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2</v>
      </c>
      <c r="O37" s="34">
        <v>3</v>
      </c>
      <c r="P37" s="34">
        <v>2</v>
      </c>
      <c r="Q37" s="33">
        <v>0.66666666666666663</v>
      </c>
      <c r="R37" s="35">
        <v>1</v>
      </c>
      <c r="S37" s="35">
        <v>3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205</v>
      </c>
      <c r="K39" s="61">
        <v>253</v>
      </c>
      <c r="L39" s="61">
        <v>196</v>
      </c>
      <c r="M39" s="62">
        <v>0.77470355731225293</v>
      </c>
      <c r="N39" s="61">
        <v>1671</v>
      </c>
      <c r="O39" s="61">
        <v>2151</v>
      </c>
      <c r="P39" s="61">
        <v>1636</v>
      </c>
      <c r="Q39" s="62">
        <v>0.76057647605764755</v>
      </c>
      <c r="R39" s="63">
        <v>836</v>
      </c>
      <c r="S39" s="63">
        <v>2323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12</v>
      </c>
      <c r="L41" s="32">
        <v>10</v>
      </c>
      <c r="M41" s="33">
        <v>0.83333333333333337</v>
      </c>
      <c r="N41" s="45"/>
      <c r="O41" s="34">
        <v>108</v>
      </c>
      <c r="P41" s="34">
        <v>96</v>
      </c>
      <c r="Q41" s="33">
        <v>0.88888888888888884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A14:E14"/>
    <mergeCell ref="A17:E17"/>
    <mergeCell ref="A20:E20"/>
    <mergeCell ref="A10:E10"/>
    <mergeCell ref="A12:E12"/>
    <mergeCell ref="A8:G8"/>
    <mergeCell ref="R8:R10"/>
    <mergeCell ref="S8:S10"/>
    <mergeCell ref="I8:I10"/>
    <mergeCell ref="J8:M8"/>
    <mergeCell ref="N8:Q8"/>
    <mergeCell ref="J9:J10"/>
    <mergeCell ref="K9:M9"/>
    <mergeCell ref="N9:N10"/>
    <mergeCell ref="O9:Q9"/>
    <mergeCell ref="I1:S1"/>
    <mergeCell ref="I2:S2"/>
    <mergeCell ref="I3:S3"/>
    <mergeCell ref="I4:S4"/>
    <mergeCell ref="I6:S6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80"/>
  <sheetViews>
    <sheetView showGridLines="0" workbookViewId="0">
      <selection activeCell="A8" sqref="A8:G8"/>
    </sheetView>
  </sheetViews>
  <sheetFormatPr baseColWidth="10" defaultColWidth="12" defaultRowHeight="10.5" x14ac:dyDescent="0.15"/>
  <cols>
    <col min="1" max="1" width="9.83203125" style="3" customWidth="1"/>
    <col min="2" max="2" width="1.83203125" style="3" customWidth="1"/>
    <col min="3" max="3" width="11.83203125" style="3" bestFit="1" customWidth="1"/>
    <col min="4" max="4" width="1.83203125" style="3" customWidth="1"/>
    <col min="5" max="5" width="10.5" style="3" bestFit="1" customWidth="1"/>
    <col min="6" max="6" width="1.83203125" style="3" customWidth="1"/>
    <col min="7" max="7" width="10.33203125" style="3" bestFit="1" customWidth="1"/>
    <col min="8" max="8" width="1.6640625" style="3" customWidth="1"/>
    <col min="9" max="9" width="38.6640625" style="3" bestFit="1" customWidth="1"/>
    <col min="10" max="10" width="9.5" style="3" bestFit="1" customWidth="1"/>
    <col min="11" max="11" width="7.83203125" style="3" bestFit="1" customWidth="1"/>
    <col min="12" max="12" width="7.83203125" style="3" customWidth="1"/>
    <col min="13" max="13" width="6.83203125" style="3" customWidth="1"/>
    <col min="14" max="14" width="9.5" style="3" bestFit="1" customWidth="1"/>
    <col min="15" max="16" width="7.83203125" style="3" customWidth="1"/>
    <col min="17" max="17" width="6.83203125" style="3" customWidth="1"/>
    <col min="18" max="18" width="14.33203125" style="3" customWidth="1"/>
    <col min="19" max="19" width="18.6640625" style="3" customWidth="1"/>
    <col min="20" max="16384" width="12" style="3"/>
  </cols>
  <sheetData>
    <row r="1" spans="1:19" ht="10.5" customHeight="1" x14ac:dyDescent="0.15">
      <c r="A1" s="1"/>
      <c r="B1" s="2"/>
      <c r="C1" s="2"/>
      <c r="D1" s="2"/>
      <c r="E1" s="2"/>
      <c r="F1" s="2"/>
      <c r="G1" s="2"/>
      <c r="H1" s="2"/>
      <c r="I1" s="206" t="s">
        <v>0</v>
      </c>
      <c r="J1" s="206"/>
      <c r="K1" s="206"/>
      <c r="L1" s="206"/>
      <c r="M1" s="206"/>
      <c r="N1" s="206"/>
      <c r="O1" s="206"/>
      <c r="P1" s="206"/>
      <c r="Q1" s="206"/>
      <c r="R1" s="206"/>
      <c r="S1" s="207"/>
    </row>
    <row r="2" spans="1:19" ht="10.5" customHeight="1" x14ac:dyDescent="0.15">
      <c r="A2" s="4"/>
      <c r="B2" s="5"/>
      <c r="C2" s="5"/>
      <c r="D2" s="5"/>
      <c r="E2" s="5"/>
      <c r="F2" s="5"/>
      <c r="G2" s="5"/>
      <c r="H2" s="5"/>
      <c r="I2" s="208" t="s">
        <v>1</v>
      </c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1:19" ht="10.5" customHeight="1" x14ac:dyDescent="0.15">
      <c r="A3" s="6"/>
      <c r="B3" s="5"/>
      <c r="C3" s="5"/>
      <c r="D3" s="5"/>
      <c r="E3" s="5"/>
      <c r="F3" s="5"/>
      <c r="G3" s="5"/>
      <c r="H3" s="5"/>
      <c r="I3" s="210" t="s">
        <v>2</v>
      </c>
      <c r="J3" s="210"/>
      <c r="K3" s="210"/>
      <c r="L3" s="210"/>
      <c r="M3" s="210"/>
      <c r="N3" s="210"/>
      <c r="O3" s="210"/>
      <c r="P3" s="210"/>
      <c r="Q3" s="210"/>
      <c r="R3" s="210"/>
      <c r="S3" s="211"/>
    </row>
    <row r="4" spans="1:19" ht="10.5" customHeight="1" x14ac:dyDescent="0.15">
      <c r="A4" s="6"/>
      <c r="B4" s="5"/>
      <c r="C4" s="5"/>
      <c r="D4" s="5"/>
      <c r="E4" s="5"/>
      <c r="F4" s="5"/>
      <c r="G4" s="5"/>
      <c r="H4" s="5"/>
      <c r="I4" s="208" t="s">
        <v>3</v>
      </c>
      <c r="J4" s="208"/>
      <c r="K4" s="208"/>
      <c r="L4" s="208"/>
      <c r="M4" s="208"/>
      <c r="N4" s="208"/>
      <c r="O4" s="208"/>
      <c r="P4" s="208"/>
      <c r="Q4" s="208"/>
      <c r="R4" s="208"/>
      <c r="S4" s="209"/>
    </row>
    <row r="5" spans="1:19" ht="10.5" customHeight="1" x14ac:dyDescent="0.15">
      <c r="A5" s="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7"/>
    </row>
    <row r="6" spans="1:19" ht="19.5" customHeight="1" thickBot="1" x14ac:dyDescent="0.25">
      <c r="A6" s="8"/>
      <c r="B6" s="9"/>
      <c r="C6" s="9"/>
      <c r="D6" s="9"/>
      <c r="E6" s="9"/>
      <c r="F6" s="9"/>
      <c r="G6" s="9"/>
      <c r="H6" s="9"/>
      <c r="I6" s="212" t="s">
        <v>58</v>
      </c>
      <c r="J6" s="212"/>
      <c r="K6" s="212"/>
      <c r="L6" s="212"/>
      <c r="M6" s="212"/>
      <c r="N6" s="212"/>
      <c r="O6" s="212"/>
      <c r="P6" s="212"/>
      <c r="Q6" s="212"/>
      <c r="R6" s="212"/>
      <c r="S6" s="213"/>
    </row>
    <row r="7" spans="1:19" ht="10.5" customHeight="1" thickBot="1" x14ac:dyDescent="0.2">
      <c r="A7" s="81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79"/>
    </row>
    <row r="8" spans="1:19" ht="14.25" customHeight="1" thickBot="1" x14ac:dyDescent="0.2">
      <c r="A8" s="194" t="s">
        <v>5</v>
      </c>
      <c r="B8" s="195"/>
      <c r="C8" s="195"/>
      <c r="D8" s="195"/>
      <c r="E8" s="195"/>
      <c r="F8" s="195"/>
      <c r="G8" s="196"/>
      <c r="I8" s="197" t="s">
        <v>6</v>
      </c>
      <c r="J8" s="217" t="s">
        <v>7</v>
      </c>
      <c r="K8" s="218"/>
      <c r="L8" s="218"/>
      <c r="M8" s="219"/>
      <c r="N8" s="203" t="s">
        <v>8</v>
      </c>
      <c r="O8" s="204"/>
      <c r="P8" s="204"/>
      <c r="Q8" s="205"/>
      <c r="R8" s="186" t="s">
        <v>9</v>
      </c>
      <c r="S8" s="214" t="s">
        <v>10</v>
      </c>
    </row>
    <row r="9" spans="1:19" ht="14.25" customHeight="1" thickBot="1" x14ac:dyDescent="0.2">
      <c r="A9" s="11"/>
      <c r="B9" s="12"/>
      <c r="C9" s="12"/>
      <c r="D9" s="12"/>
      <c r="E9" s="12"/>
      <c r="F9" s="12"/>
      <c r="G9" s="13"/>
      <c r="I9" s="198"/>
      <c r="J9" s="189" t="s">
        <v>11</v>
      </c>
      <c r="K9" s="191" t="s">
        <v>12</v>
      </c>
      <c r="L9" s="192"/>
      <c r="M9" s="193"/>
      <c r="N9" s="189" t="s">
        <v>11</v>
      </c>
      <c r="O9" s="191" t="s">
        <v>12</v>
      </c>
      <c r="P9" s="192"/>
      <c r="Q9" s="193"/>
      <c r="R9" s="187"/>
      <c r="S9" s="215"/>
    </row>
    <row r="10" spans="1:19" s="16" customFormat="1" ht="14.25" customHeight="1" thickBot="1" x14ac:dyDescent="0.2">
      <c r="A10" s="182" t="s">
        <v>13</v>
      </c>
      <c r="B10" s="183"/>
      <c r="C10" s="183"/>
      <c r="D10" s="183"/>
      <c r="E10" s="183"/>
      <c r="F10" s="14"/>
      <c r="G10" s="15">
        <v>808</v>
      </c>
      <c r="I10" s="199"/>
      <c r="J10" s="190"/>
      <c r="K10" s="17" t="s">
        <v>14</v>
      </c>
      <c r="L10" s="18" t="s">
        <v>15</v>
      </c>
      <c r="M10" s="19" t="s">
        <v>16</v>
      </c>
      <c r="N10" s="190"/>
      <c r="O10" s="17" t="s">
        <v>14</v>
      </c>
      <c r="P10" s="18" t="s">
        <v>15</v>
      </c>
      <c r="Q10" s="19" t="s">
        <v>16</v>
      </c>
      <c r="R10" s="188"/>
      <c r="S10" s="216"/>
    </row>
    <row r="11" spans="1:19" x14ac:dyDescent="0.15">
      <c r="A11" s="20"/>
      <c r="B11" s="21"/>
      <c r="C11" s="21"/>
      <c r="D11" s="21"/>
      <c r="E11" s="21"/>
      <c r="F11" s="21"/>
      <c r="G11" s="22"/>
      <c r="I11" s="23" t="s">
        <v>17</v>
      </c>
      <c r="J11" s="24"/>
      <c r="K11" s="25"/>
      <c r="L11" s="25"/>
      <c r="M11" s="26"/>
      <c r="N11" s="25"/>
      <c r="O11" s="25"/>
      <c r="P11" s="25"/>
      <c r="Q11" s="26"/>
      <c r="R11" s="27"/>
      <c r="S11" s="27"/>
    </row>
    <row r="12" spans="1:19" ht="11.25" thickBot="1" x14ac:dyDescent="0.2">
      <c r="A12" s="182" t="s">
        <v>18</v>
      </c>
      <c r="B12" s="183"/>
      <c r="C12" s="183"/>
      <c r="D12" s="183"/>
      <c r="E12" s="183"/>
      <c r="F12" s="28"/>
      <c r="G12" s="29">
        <v>36</v>
      </c>
      <c r="I12" s="30" t="s">
        <v>19</v>
      </c>
      <c r="J12" s="31">
        <v>6</v>
      </c>
      <c r="K12" s="32">
        <v>6</v>
      </c>
      <c r="L12" s="32">
        <v>5</v>
      </c>
      <c r="M12" s="33">
        <v>0.83333333333333337</v>
      </c>
      <c r="N12" s="34">
        <v>87</v>
      </c>
      <c r="O12" s="34">
        <v>90</v>
      </c>
      <c r="P12" s="34">
        <v>84</v>
      </c>
      <c r="Q12" s="33">
        <v>0.93333333333333335</v>
      </c>
      <c r="R12" s="35">
        <v>66</v>
      </c>
      <c r="S12" s="35">
        <v>182</v>
      </c>
    </row>
    <row r="13" spans="1:19" x14ac:dyDescent="0.15">
      <c r="A13" s="36"/>
      <c r="B13" s="37"/>
      <c r="C13" s="37"/>
      <c r="D13" s="37"/>
      <c r="E13" s="37"/>
      <c r="F13" s="37"/>
      <c r="G13" s="38"/>
      <c r="I13" s="30" t="s">
        <v>20</v>
      </c>
      <c r="J13" s="31">
        <v>8</v>
      </c>
      <c r="K13" s="32">
        <v>9</v>
      </c>
      <c r="L13" s="32">
        <v>9</v>
      </c>
      <c r="M13" s="33">
        <v>1</v>
      </c>
      <c r="N13" s="34">
        <v>92</v>
      </c>
      <c r="O13" s="32">
        <v>108</v>
      </c>
      <c r="P13" s="32">
        <v>96</v>
      </c>
      <c r="Q13" s="33">
        <v>0.88888888888888884</v>
      </c>
      <c r="R13" s="35">
        <v>68</v>
      </c>
      <c r="S13" s="35">
        <v>175</v>
      </c>
    </row>
    <row r="14" spans="1:19" x14ac:dyDescent="0.15">
      <c r="A14" s="182" t="s">
        <v>21</v>
      </c>
      <c r="B14" s="183"/>
      <c r="C14" s="183"/>
      <c r="D14" s="183"/>
      <c r="E14" s="183"/>
      <c r="F14" s="39"/>
      <c r="G14" s="40">
        <v>1255</v>
      </c>
      <c r="I14" s="30" t="s">
        <v>22</v>
      </c>
      <c r="J14" s="31">
        <v>13</v>
      </c>
      <c r="K14" s="32">
        <v>13</v>
      </c>
      <c r="L14" s="32">
        <v>13</v>
      </c>
      <c r="M14" s="33">
        <v>1</v>
      </c>
      <c r="N14" s="34">
        <v>83</v>
      </c>
      <c r="O14" s="32">
        <v>91</v>
      </c>
      <c r="P14" s="32">
        <v>78</v>
      </c>
      <c r="Q14" s="33">
        <v>0.8571428571428571</v>
      </c>
      <c r="R14" s="35">
        <v>49</v>
      </c>
      <c r="S14" s="35">
        <v>123</v>
      </c>
    </row>
    <row r="15" spans="1:19" ht="11.25" thickBot="1" x14ac:dyDescent="0.2">
      <c r="A15" s="41"/>
      <c r="B15" s="42"/>
      <c r="C15" s="42"/>
      <c r="D15" s="42"/>
      <c r="E15" s="42"/>
      <c r="F15" s="42"/>
      <c r="G15" s="43"/>
      <c r="I15" s="44" t="s">
        <v>23</v>
      </c>
      <c r="J15" s="45"/>
      <c r="K15" s="45"/>
      <c r="L15" s="45"/>
      <c r="M15" s="46"/>
      <c r="N15" s="45"/>
      <c r="O15" s="45"/>
      <c r="P15" s="45"/>
      <c r="Q15" s="46"/>
      <c r="R15" s="47"/>
      <c r="S15" s="47"/>
    </row>
    <row r="16" spans="1:19" x14ac:dyDescent="0.15">
      <c r="A16" s="48"/>
      <c r="B16" s="49"/>
      <c r="C16" s="49"/>
      <c r="D16" s="49"/>
      <c r="E16" s="49"/>
      <c r="F16" s="49"/>
      <c r="G16" s="38"/>
      <c r="I16" s="30" t="s">
        <v>24</v>
      </c>
      <c r="J16" s="31">
        <v>47</v>
      </c>
      <c r="K16" s="32">
        <v>54</v>
      </c>
      <c r="L16" s="32">
        <v>54</v>
      </c>
      <c r="M16" s="33">
        <v>1</v>
      </c>
      <c r="N16" s="34">
        <v>413</v>
      </c>
      <c r="O16" s="32">
        <v>473</v>
      </c>
      <c r="P16" s="32">
        <v>430</v>
      </c>
      <c r="Q16" s="33">
        <v>0.90909090909090906</v>
      </c>
      <c r="R16" s="35">
        <v>215</v>
      </c>
      <c r="S16" s="35">
        <v>577</v>
      </c>
    </row>
    <row r="17" spans="1:19" x14ac:dyDescent="0.15">
      <c r="A17" s="182" t="s">
        <v>25</v>
      </c>
      <c r="B17" s="183"/>
      <c r="C17" s="183"/>
      <c r="D17" s="183"/>
      <c r="E17" s="183"/>
      <c r="F17" s="39"/>
      <c r="G17" s="50">
        <v>861</v>
      </c>
      <c r="I17" s="30" t="s">
        <v>26</v>
      </c>
      <c r="J17" s="31">
        <v>70</v>
      </c>
      <c r="K17" s="32">
        <v>74</v>
      </c>
      <c r="L17" s="32">
        <v>70</v>
      </c>
      <c r="M17" s="33">
        <v>0.94594594594594594</v>
      </c>
      <c r="N17" s="34">
        <v>443</v>
      </c>
      <c r="O17" s="32">
        <v>495</v>
      </c>
      <c r="P17" s="32">
        <v>441</v>
      </c>
      <c r="Q17" s="33">
        <v>0.89090909090909087</v>
      </c>
      <c r="R17" s="35">
        <v>176</v>
      </c>
      <c r="S17" s="35">
        <v>582</v>
      </c>
    </row>
    <row r="18" spans="1:19" ht="11.25" thickBot="1" x14ac:dyDescent="0.2">
      <c r="A18" s="51"/>
      <c r="B18" s="52"/>
      <c r="C18" s="52"/>
      <c r="D18" s="52"/>
      <c r="E18" s="52"/>
      <c r="F18" s="52"/>
      <c r="G18" s="43"/>
      <c r="I18" s="30" t="s">
        <v>27</v>
      </c>
      <c r="J18" s="31">
        <v>73</v>
      </c>
      <c r="K18" s="32">
        <v>83</v>
      </c>
      <c r="L18" s="32">
        <v>70</v>
      </c>
      <c r="M18" s="33">
        <v>0.84337349397590367</v>
      </c>
      <c r="N18" s="34">
        <v>459</v>
      </c>
      <c r="O18" s="32">
        <v>533</v>
      </c>
      <c r="P18" s="32">
        <v>448</v>
      </c>
      <c r="Q18" s="33">
        <v>0.84052532833020643</v>
      </c>
      <c r="R18" s="35">
        <v>132</v>
      </c>
      <c r="S18" s="35">
        <v>539</v>
      </c>
    </row>
    <row r="19" spans="1:19" x14ac:dyDescent="0.15">
      <c r="A19" s="48"/>
      <c r="B19" s="49"/>
      <c r="C19" s="49"/>
      <c r="D19" s="49"/>
      <c r="E19" s="49"/>
      <c r="F19" s="49"/>
      <c r="G19" s="38"/>
      <c r="I19" s="30" t="s">
        <v>28</v>
      </c>
      <c r="J19" s="31">
        <v>52</v>
      </c>
      <c r="K19" s="32">
        <v>55</v>
      </c>
      <c r="L19" s="32">
        <v>47</v>
      </c>
      <c r="M19" s="33">
        <v>0.8545454545454545</v>
      </c>
      <c r="N19" s="34">
        <v>433</v>
      </c>
      <c r="O19" s="32">
        <v>478</v>
      </c>
      <c r="P19" s="32">
        <v>434</v>
      </c>
      <c r="Q19" s="33">
        <v>0.90794979079497906</v>
      </c>
      <c r="R19" s="35">
        <v>116</v>
      </c>
      <c r="S19" s="35">
        <v>483</v>
      </c>
    </row>
    <row r="20" spans="1:19" x14ac:dyDescent="0.15">
      <c r="A20" s="184" t="s">
        <v>29</v>
      </c>
      <c r="B20" s="185"/>
      <c r="C20" s="185"/>
      <c r="D20" s="185"/>
      <c r="E20" s="185"/>
      <c r="F20" s="53"/>
      <c r="G20" s="50">
        <v>53</v>
      </c>
      <c r="I20" s="44" t="s">
        <v>30</v>
      </c>
      <c r="J20" s="45"/>
      <c r="K20" s="45"/>
      <c r="L20" s="45"/>
      <c r="M20" s="46"/>
      <c r="N20" s="45"/>
      <c r="O20" s="45"/>
      <c r="P20" s="45"/>
      <c r="Q20" s="46"/>
      <c r="R20" s="47"/>
      <c r="S20" s="47"/>
    </row>
    <row r="21" spans="1:19" x14ac:dyDescent="0.15">
      <c r="A21" s="51"/>
      <c r="B21" s="52"/>
      <c r="C21" s="52"/>
      <c r="D21" s="52"/>
      <c r="E21" s="52"/>
      <c r="F21" s="54"/>
      <c r="G21" s="50">
        <v>407</v>
      </c>
      <c r="I21" s="30" t="s">
        <v>31</v>
      </c>
      <c r="J21" s="31">
        <v>45</v>
      </c>
      <c r="K21" s="32">
        <v>46</v>
      </c>
      <c r="L21" s="32">
        <v>46</v>
      </c>
      <c r="M21" s="33">
        <v>1</v>
      </c>
      <c r="N21" s="34">
        <v>444</v>
      </c>
      <c r="O21" s="32">
        <v>461</v>
      </c>
      <c r="P21" s="32">
        <v>449</v>
      </c>
      <c r="Q21" s="33">
        <v>0.97396963123644253</v>
      </c>
      <c r="R21" s="35">
        <v>155</v>
      </c>
      <c r="S21" s="35">
        <v>616</v>
      </c>
    </row>
    <row r="22" spans="1:19" ht="11.25" thickBot="1" x14ac:dyDescent="0.2">
      <c r="A22" s="55"/>
      <c r="B22" s="56"/>
      <c r="C22" s="56"/>
      <c r="D22" s="56"/>
      <c r="E22" s="56"/>
      <c r="F22" s="56"/>
      <c r="G22" s="57"/>
      <c r="I22" s="30" t="s">
        <v>32</v>
      </c>
      <c r="J22" s="31">
        <v>53</v>
      </c>
      <c r="K22" s="32">
        <v>56</v>
      </c>
      <c r="L22" s="32">
        <v>54</v>
      </c>
      <c r="M22" s="33">
        <v>0.9642857142857143</v>
      </c>
      <c r="N22" s="34">
        <v>448</v>
      </c>
      <c r="O22" s="32">
        <v>477</v>
      </c>
      <c r="P22" s="32">
        <v>451</v>
      </c>
      <c r="Q22" s="33">
        <v>0.9454926624737946</v>
      </c>
      <c r="R22" s="35">
        <v>99</v>
      </c>
      <c r="S22" s="35">
        <v>570</v>
      </c>
    </row>
    <row r="23" spans="1:19" x14ac:dyDescent="0.15">
      <c r="I23" s="30" t="s">
        <v>33</v>
      </c>
      <c r="J23" s="31">
        <v>64</v>
      </c>
      <c r="K23" s="32">
        <v>67</v>
      </c>
      <c r="L23" s="32">
        <v>64</v>
      </c>
      <c r="M23" s="33">
        <v>0.95522388059701491</v>
      </c>
      <c r="N23" s="34">
        <v>429</v>
      </c>
      <c r="O23" s="32">
        <v>462</v>
      </c>
      <c r="P23" s="32">
        <v>435</v>
      </c>
      <c r="Q23" s="33">
        <v>0.94155844155844159</v>
      </c>
      <c r="R23" s="35">
        <v>88</v>
      </c>
      <c r="S23" s="35">
        <v>525</v>
      </c>
    </row>
    <row r="24" spans="1:19" x14ac:dyDescent="0.15">
      <c r="I24" s="30" t="s">
        <v>34</v>
      </c>
      <c r="J24" s="31">
        <v>58</v>
      </c>
      <c r="K24" s="32">
        <v>59</v>
      </c>
      <c r="L24" s="32">
        <v>59</v>
      </c>
      <c r="M24" s="33">
        <v>1</v>
      </c>
      <c r="N24" s="34">
        <v>432</v>
      </c>
      <c r="O24" s="32">
        <v>442</v>
      </c>
      <c r="P24" s="32">
        <v>432</v>
      </c>
      <c r="Q24" s="33">
        <v>0.9773755656108597</v>
      </c>
      <c r="R24" s="35">
        <v>83</v>
      </c>
      <c r="S24" s="35">
        <v>490</v>
      </c>
    </row>
    <row r="25" spans="1:19" x14ac:dyDescent="0.15">
      <c r="A25" s="46"/>
      <c r="B25" s="46"/>
      <c r="C25" s="46"/>
      <c r="D25" s="46"/>
      <c r="E25" s="46"/>
      <c r="F25" s="46"/>
      <c r="G25" s="46"/>
      <c r="H25" s="46"/>
      <c r="I25" s="44" t="s">
        <v>35</v>
      </c>
      <c r="J25" s="45"/>
      <c r="K25" s="45"/>
      <c r="L25" s="45"/>
      <c r="M25" s="46"/>
      <c r="N25" s="45"/>
      <c r="O25" s="45"/>
      <c r="P25" s="45"/>
      <c r="Q25" s="46"/>
      <c r="R25" s="47"/>
      <c r="S25" s="47"/>
    </row>
    <row r="26" spans="1:19" x14ac:dyDescent="0.15">
      <c r="A26" s="46"/>
      <c r="B26" s="46"/>
      <c r="C26" s="46"/>
      <c r="D26" s="46"/>
      <c r="E26" s="46"/>
      <c r="F26" s="46"/>
      <c r="G26" s="46"/>
      <c r="H26" s="46"/>
      <c r="I26" s="58" t="s">
        <v>36</v>
      </c>
      <c r="J26" s="31">
        <v>34</v>
      </c>
      <c r="K26" s="32">
        <v>35</v>
      </c>
      <c r="L26" s="32">
        <v>35</v>
      </c>
      <c r="M26" s="33">
        <v>1</v>
      </c>
      <c r="N26" s="34">
        <v>223</v>
      </c>
      <c r="O26" s="32">
        <v>226</v>
      </c>
      <c r="P26" s="32">
        <v>220</v>
      </c>
      <c r="Q26" s="33">
        <v>0.97345132743362828</v>
      </c>
      <c r="R26" s="35">
        <v>51</v>
      </c>
      <c r="S26" s="35">
        <v>254</v>
      </c>
    </row>
    <row r="27" spans="1:19" x14ac:dyDescent="0.15">
      <c r="A27" s="46"/>
      <c r="B27" s="46"/>
      <c r="C27" s="46"/>
      <c r="D27" s="46"/>
      <c r="E27" s="46"/>
      <c r="F27" s="46"/>
      <c r="G27" s="46"/>
      <c r="H27" s="46"/>
      <c r="I27" s="58" t="s">
        <v>37</v>
      </c>
      <c r="J27" s="31">
        <v>26</v>
      </c>
      <c r="K27" s="32">
        <v>27</v>
      </c>
      <c r="L27" s="32">
        <v>26</v>
      </c>
      <c r="M27" s="33">
        <v>0.96296296296296291</v>
      </c>
      <c r="N27" s="34">
        <v>168</v>
      </c>
      <c r="O27" s="32">
        <v>183</v>
      </c>
      <c r="P27" s="32">
        <v>167</v>
      </c>
      <c r="Q27" s="33">
        <v>0.91256830601092898</v>
      </c>
      <c r="R27" s="35">
        <v>53</v>
      </c>
      <c r="S27" s="35">
        <v>213</v>
      </c>
    </row>
    <row r="28" spans="1:19" x14ac:dyDescent="0.15">
      <c r="A28" s="46"/>
      <c r="B28" s="46"/>
      <c r="C28" s="46"/>
      <c r="D28" s="46"/>
      <c r="E28" s="46"/>
      <c r="F28" s="46"/>
      <c r="G28" s="46"/>
      <c r="H28" s="46"/>
      <c r="I28" s="58" t="s">
        <v>38</v>
      </c>
      <c r="J28" s="31">
        <v>0</v>
      </c>
      <c r="K28" s="32">
        <v>0</v>
      </c>
      <c r="L28" s="32">
        <v>0</v>
      </c>
      <c r="M28" s="33" t="s">
        <v>87</v>
      </c>
      <c r="N28" s="34">
        <v>0</v>
      </c>
      <c r="O28" s="32">
        <v>0</v>
      </c>
      <c r="P28" s="32">
        <v>0</v>
      </c>
      <c r="Q28" s="33" t="s">
        <v>87</v>
      </c>
      <c r="R28" s="35">
        <v>0</v>
      </c>
      <c r="S28" s="35">
        <v>0</v>
      </c>
    </row>
    <row r="29" spans="1:19" x14ac:dyDescent="0.15">
      <c r="A29" s="46"/>
      <c r="B29" s="46"/>
      <c r="C29" s="46"/>
      <c r="D29" s="46"/>
      <c r="E29" s="46"/>
      <c r="F29" s="46"/>
      <c r="G29" s="46"/>
      <c r="H29" s="46"/>
      <c r="I29" s="58" t="s">
        <v>39</v>
      </c>
      <c r="J29" s="31">
        <v>11</v>
      </c>
      <c r="K29" s="32">
        <v>9</v>
      </c>
      <c r="L29" s="32">
        <v>9</v>
      </c>
      <c r="M29" s="33">
        <v>1</v>
      </c>
      <c r="N29" s="34">
        <v>61</v>
      </c>
      <c r="O29" s="32">
        <v>59</v>
      </c>
      <c r="P29" s="32">
        <v>58</v>
      </c>
      <c r="Q29" s="33">
        <v>0.98305084745762716</v>
      </c>
      <c r="R29" s="35">
        <v>19</v>
      </c>
      <c r="S29" s="35">
        <v>79</v>
      </c>
    </row>
    <row r="30" spans="1:19" x14ac:dyDescent="0.15">
      <c r="A30" s="46"/>
      <c r="B30" s="46"/>
      <c r="C30" s="46"/>
      <c r="D30" s="46"/>
      <c r="E30" s="46"/>
      <c r="F30" s="46"/>
      <c r="G30" s="46"/>
      <c r="H30" s="46"/>
      <c r="I30" s="58" t="s">
        <v>40</v>
      </c>
      <c r="J30" s="31">
        <v>1</v>
      </c>
      <c r="K30" s="32">
        <v>1</v>
      </c>
      <c r="L30" s="32">
        <v>1</v>
      </c>
      <c r="M30" s="33">
        <v>1</v>
      </c>
      <c r="N30" s="34">
        <v>27</v>
      </c>
      <c r="O30" s="32">
        <v>28</v>
      </c>
      <c r="P30" s="32">
        <v>23</v>
      </c>
      <c r="Q30" s="33">
        <v>0.8214285714285714</v>
      </c>
      <c r="R30" s="35">
        <v>2</v>
      </c>
      <c r="S30" s="35">
        <v>29</v>
      </c>
    </row>
    <row r="31" spans="1:19" x14ac:dyDescent="0.15">
      <c r="A31" s="46"/>
      <c r="B31" s="46"/>
      <c r="C31" s="46"/>
      <c r="D31" s="46"/>
      <c r="E31" s="46"/>
      <c r="F31" s="46"/>
      <c r="G31" s="46"/>
      <c r="H31" s="46"/>
      <c r="I31" s="58" t="s">
        <v>41</v>
      </c>
      <c r="J31" s="31">
        <v>0</v>
      </c>
      <c r="K31" s="32">
        <v>0</v>
      </c>
      <c r="L31" s="32">
        <v>0</v>
      </c>
      <c r="M31" s="33" t="s">
        <v>87</v>
      </c>
      <c r="N31" s="34">
        <v>0</v>
      </c>
      <c r="O31" s="32">
        <v>0</v>
      </c>
      <c r="P31" s="32">
        <v>0</v>
      </c>
      <c r="Q31" s="33" t="s">
        <v>87</v>
      </c>
      <c r="R31" s="35">
        <v>0</v>
      </c>
      <c r="S31" s="35">
        <v>0</v>
      </c>
    </row>
    <row r="32" spans="1:19" x14ac:dyDescent="0.15">
      <c r="A32" s="46"/>
      <c r="B32" s="46"/>
      <c r="C32" s="46"/>
      <c r="D32" s="46"/>
      <c r="E32" s="46"/>
      <c r="F32" s="46"/>
      <c r="G32" s="46"/>
      <c r="H32" s="46"/>
      <c r="I32" s="58" t="s">
        <v>42</v>
      </c>
      <c r="J32" s="31">
        <v>1</v>
      </c>
      <c r="K32" s="32">
        <v>1</v>
      </c>
      <c r="L32" s="32">
        <v>0</v>
      </c>
      <c r="M32" s="33">
        <v>0</v>
      </c>
      <c r="N32" s="34">
        <v>1</v>
      </c>
      <c r="O32" s="32">
        <v>1</v>
      </c>
      <c r="P32" s="32">
        <v>0</v>
      </c>
      <c r="Q32" s="33">
        <v>0</v>
      </c>
      <c r="R32" s="35">
        <v>0</v>
      </c>
      <c r="S32" s="35">
        <v>0</v>
      </c>
    </row>
    <row r="33" spans="1:19" x14ac:dyDescent="0.15">
      <c r="A33" s="46"/>
      <c r="B33" s="46"/>
      <c r="C33" s="46"/>
      <c r="D33" s="46"/>
      <c r="E33" s="46"/>
      <c r="F33" s="46"/>
      <c r="G33" s="46"/>
      <c r="H33" s="46"/>
      <c r="I33" s="58" t="s">
        <v>43</v>
      </c>
      <c r="J33" s="31">
        <v>1</v>
      </c>
      <c r="K33" s="32">
        <v>1</v>
      </c>
      <c r="L33" s="32">
        <v>1</v>
      </c>
      <c r="M33" s="33">
        <v>1</v>
      </c>
      <c r="N33" s="34">
        <v>11</v>
      </c>
      <c r="O33" s="32">
        <v>11</v>
      </c>
      <c r="P33" s="32">
        <v>11</v>
      </c>
      <c r="Q33" s="33">
        <v>1</v>
      </c>
      <c r="R33" s="35">
        <v>3</v>
      </c>
      <c r="S33" s="35">
        <v>15</v>
      </c>
    </row>
    <row r="34" spans="1:19" x14ac:dyDescent="0.15">
      <c r="A34" s="46"/>
      <c r="B34" s="46"/>
      <c r="C34" s="46"/>
      <c r="D34" s="46"/>
      <c r="E34" s="46"/>
      <c r="F34" s="46"/>
      <c r="G34" s="46"/>
      <c r="H34" s="46"/>
      <c r="I34" s="58" t="s">
        <v>44</v>
      </c>
      <c r="J34" s="31">
        <v>0</v>
      </c>
      <c r="K34" s="32">
        <v>0</v>
      </c>
      <c r="L34" s="32">
        <v>0</v>
      </c>
      <c r="M34" s="33" t="s">
        <v>87</v>
      </c>
      <c r="N34" s="34">
        <v>0</v>
      </c>
      <c r="O34" s="32">
        <v>0</v>
      </c>
      <c r="P34" s="32">
        <v>0</v>
      </c>
      <c r="Q34" s="33" t="s">
        <v>87</v>
      </c>
      <c r="R34" s="35">
        <v>0</v>
      </c>
      <c r="S34" s="35">
        <v>0</v>
      </c>
    </row>
    <row r="35" spans="1:19" x14ac:dyDescent="0.15">
      <c r="A35" s="46"/>
      <c r="B35" s="46"/>
      <c r="C35" s="46"/>
      <c r="D35" s="46"/>
      <c r="E35" s="46"/>
      <c r="F35" s="46"/>
      <c r="G35" s="46"/>
      <c r="H35" s="46"/>
      <c r="I35" s="58" t="s">
        <v>45</v>
      </c>
      <c r="J35" s="31">
        <v>0</v>
      </c>
      <c r="K35" s="32">
        <v>0</v>
      </c>
      <c r="L35" s="32">
        <v>0</v>
      </c>
      <c r="M35" s="33" t="s">
        <v>87</v>
      </c>
      <c r="N35" s="34">
        <v>0</v>
      </c>
      <c r="O35" s="32">
        <v>0</v>
      </c>
      <c r="P35" s="32">
        <v>0</v>
      </c>
      <c r="Q35" s="33" t="s">
        <v>87</v>
      </c>
      <c r="R35" s="35">
        <v>0</v>
      </c>
      <c r="S35" s="35">
        <v>0</v>
      </c>
    </row>
    <row r="36" spans="1:19" x14ac:dyDescent="0.15">
      <c r="A36" s="46"/>
      <c r="B36" s="46"/>
      <c r="C36" s="46"/>
      <c r="D36" s="46"/>
      <c r="E36" s="46"/>
      <c r="F36" s="46"/>
      <c r="G36" s="46"/>
      <c r="H36" s="46"/>
      <c r="I36" s="58" t="s">
        <v>46</v>
      </c>
      <c r="J36" s="31">
        <v>0</v>
      </c>
      <c r="K36" s="32">
        <v>0</v>
      </c>
      <c r="L36" s="32">
        <v>0</v>
      </c>
      <c r="M36" s="33" t="s">
        <v>87</v>
      </c>
      <c r="N36" s="34">
        <v>0</v>
      </c>
      <c r="O36" s="32">
        <v>0</v>
      </c>
      <c r="P36" s="32">
        <v>0</v>
      </c>
      <c r="Q36" s="33" t="s">
        <v>87</v>
      </c>
      <c r="R36" s="35">
        <v>0</v>
      </c>
      <c r="S36" s="35">
        <v>1</v>
      </c>
    </row>
    <row r="37" spans="1:19" x14ac:dyDescent="0.15">
      <c r="A37" s="46"/>
      <c r="B37" s="46"/>
      <c r="C37" s="46"/>
      <c r="D37" s="46"/>
      <c r="E37" s="46"/>
      <c r="F37" s="46"/>
      <c r="G37" s="46"/>
      <c r="H37" s="46"/>
      <c r="I37" s="58" t="s">
        <v>47</v>
      </c>
      <c r="J37" s="31">
        <v>0</v>
      </c>
      <c r="K37" s="32">
        <v>0</v>
      </c>
      <c r="L37" s="32">
        <v>0</v>
      </c>
      <c r="M37" s="33" t="s">
        <v>87</v>
      </c>
      <c r="N37" s="34">
        <v>0</v>
      </c>
      <c r="O37" s="32">
        <v>0</v>
      </c>
      <c r="P37" s="32">
        <v>0</v>
      </c>
      <c r="Q37" s="33" t="s">
        <v>87</v>
      </c>
      <c r="R37" s="35">
        <v>0</v>
      </c>
      <c r="S37" s="35">
        <v>0</v>
      </c>
    </row>
    <row r="38" spans="1:19" x14ac:dyDescent="0.15">
      <c r="A38" s="46"/>
      <c r="B38" s="46"/>
      <c r="C38" s="46"/>
      <c r="D38" s="46"/>
      <c r="E38" s="46"/>
      <c r="F38" s="46"/>
      <c r="G38" s="46"/>
      <c r="H38" s="46"/>
      <c r="I38" s="59"/>
      <c r="J38" s="45"/>
      <c r="K38" s="45"/>
      <c r="L38" s="45"/>
      <c r="M38" s="46"/>
      <c r="N38" s="45"/>
      <c r="O38" s="45"/>
      <c r="P38" s="45"/>
      <c r="Q38" s="46"/>
      <c r="R38" s="47"/>
      <c r="S38" s="47"/>
    </row>
    <row r="39" spans="1:19" x14ac:dyDescent="0.15">
      <c r="A39" s="46"/>
      <c r="B39" s="46"/>
      <c r="C39" s="46"/>
      <c r="D39" s="46"/>
      <c r="E39" s="46"/>
      <c r="F39" s="46"/>
      <c r="G39" s="46"/>
      <c r="H39" s="46"/>
      <c r="I39" s="60" t="s">
        <v>48</v>
      </c>
      <c r="J39" s="61">
        <v>563</v>
      </c>
      <c r="K39" s="61">
        <v>596</v>
      </c>
      <c r="L39" s="61">
        <v>563</v>
      </c>
      <c r="M39" s="62">
        <v>0.94463087248322153</v>
      </c>
      <c r="N39" s="61">
        <v>4254</v>
      </c>
      <c r="O39" s="61">
        <v>4618</v>
      </c>
      <c r="P39" s="61">
        <v>4257</v>
      </c>
      <c r="Q39" s="62">
        <v>0.92182763100909482</v>
      </c>
      <c r="R39" s="63">
        <v>1375</v>
      </c>
      <c r="S39" s="63">
        <v>5453</v>
      </c>
    </row>
    <row r="40" spans="1:19" x14ac:dyDescent="0.15">
      <c r="A40" s="46"/>
      <c r="B40" s="46"/>
      <c r="C40" s="46"/>
      <c r="D40" s="46"/>
      <c r="E40" s="46"/>
      <c r="F40" s="46"/>
      <c r="G40" s="46"/>
      <c r="H40" s="46"/>
      <c r="I40" s="59"/>
      <c r="J40" s="45"/>
      <c r="K40" s="45"/>
      <c r="L40" s="45"/>
      <c r="M40" s="46"/>
      <c r="N40" s="45"/>
      <c r="O40" s="45"/>
      <c r="P40" s="45"/>
      <c r="Q40" s="46"/>
      <c r="R40" s="7"/>
      <c r="S40" s="7"/>
    </row>
    <row r="41" spans="1:19" x14ac:dyDescent="0.15">
      <c r="A41" s="46"/>
      <c r="B41" s="46"/>
      <c r="C41" s="46"/>
      <c r="D41" s="46"/>
      <c r="E41" s="46"/>
      <c r="F41" s="46"/>
      <c r="G41" s="46"/>
      <c r="H41" s="46"/>
      <c r="I41" s="30" t="s">
        <v>49</v>
      </c>
      <c r="J41" s="45"/>
      <c r="K41" s="31">
        <v>35</v>
      </c>
      <c r="L41" s="32">
        <v>26</v>
      </c>
      <c r="M41" s="33">
        <v>0.74285714285714288</v>
      </c>
      <c r="N41" s="45"/>
      <c r="O41" s="31">
        <v>304</v>
      </c>
      <c r="P41" s="32">
        <v>282</v>
      </c>
      <c r="Q41" s="33">
        <v>0.92763157894736847</v>
      </c>
      <c r="R41" s="7"/>
      <c r="S41" s="7"/>
    </row>
    <row r="42" spans="1:19" ht="11.25" thickBot="1" x14ac:dyDescent="0.2">
      <c r="A42" s="46"/>
      <c r="B42" s="46"/>
      <c r="C42" s="46"/>
      <c r="D42" s="46"/>
      <c r="E42" s="46"/>
      <c r="F42" s="46"/>
      <c r="G42" s="46"/>
      <c r="H42" s="46"/>
      <c r="I42" s="64"/>
      <c r="J42" s="65"/>
      <c r="K42" s="65"/>
      <c r="L42" s="65"/>
      <c r="M42" s="66"/>
      <c r="N42" s="65"/>
      <c r="O42" s="65"/>
      <c r="P42" s="65"/>
      <c r="Q42" s="66"/>
      <c r="R42" s="67"/>
      <c r="S42" s="67"/>
    </row>
    <row r="43" spans="1:19" x14ac:dyDescent="0.15">
      <c r="A43" s="46"/>
      <c r="B43" s="46"/>
      <c r="C43" s="46"/>
      <c r="D43" s="46"/>
      <c r="E43" s="46"/>
      <c r="F43" s="46"/>
      <c r="G43" s="46"/>
      <c r="H43" s="46"/>
      <c r="I43" s="46"/>
      <c r="J43" s="68"/>
      <c r="K43" s="45"/>
      <c r="L43" s="45"/>
      <c r="M43" s="69"/>
      <c r="N43" s="68"/>
      <c r="O43" s="45"/>
      <c r="P43" s="45"/>
      <c r="Q43" s="69"/>
    </row>
    <row r="44" spans="1:19" x14ac:dyDescent="0.15">
      <c r="A44" s="46"/>
      <c r="B44" s="46"/>
      <c r="C44" s="46"/>
      <c r="D44" s="46"/>
      <c r="E44" s="46"/>
      <c r="F44" s="46"/>
      <c r="G44" s="46"/>
      <c r="H44" s="46"/>
      <c r="I44" s="46"/>
      <c r="J44" s="68"/>
      <c r="K44" s="45"/>
      <c r="L44" s="45"/>
      <c r="M44" s="69"/>
      <c r="N44" s="68"/>
      <c r="O44" s="45"/>
      <c r="P44" s="45"/>
      <c r="Q44" s="69"/>
    </row>
    <row r="45" spans="1:19" x14ac:dyDescent="0.15">
      <c r="A45" s="46"/>
      <c r="B45" s="46"/>
      <c r="C45" s="46"/>
      <c r="D45" s="46"/>
      <c r="E45" s="46"/>
      <c r="F45" s="46"/>
      <c r="G45" s="46"/>
      <c r="H45" s="46"/>
      <c r="I45" s="46"/>
      <c r="J45" s="68"/>
      <c r="K45" s="45"/>
      <c r="L45" s="45"/>
      <c r="M45" s="69"/>
      <c r="N45" s="68"/>
      <c r="O45" s="45"/>
      <c r="P45" s="45"/>
      <c r="Q45" s="69"/>
    </row>
    <row r="46" spans="1:19" x14ac:dyDescent="0.15">
      <c r="A46" s="46"/>
      <c r="B46" s="46"/>
      <c r="C46" s="46"/>
      <c r="D46" s="46"/>
      <c r="E46" s="46"/>
      <c r="F46" s="46"/>
      <c r="G46" s="46"/>
      <c r="H46" s="46"/>
      <c r="I46" s="46"/>
      <c r="J46" s="68"/>
      <c r="K46" s="45"/>
      <c r="L46" s="45"/>
      <c r="M46" s="69"/>
      <c r="N46" s="68"/>
      <c r="O46" s="45"/>
      <c r="P46" s="45"/>
      <c r="Q46" s="69"/>
    </row>
    <row r="47" spans="1:19" x14ac:dyDescent="0.15">
      <c r="A47" s="46"/>
      <c r="B47" s="46"/>
      <c r="C47" s="46"/>
      <c r="D47" s="46"/>
      <c r="E47" s="46"/>
      <c r="F47" s="46"/>
      <c r="G47" s="46"/>
      <c r="H47" s="46"/>
      <c r="I47" s="46"/>
      <c r="J47" s="68"/>
      <c r="K47" s="45"/>
      <c r="L47" s="45"/>
      <c r="M47" s="69"/>
      <c r="N47" s="68"/>
      <c r="O47" s="45"/>
      <c r="P47" s="45"/>
      <c r="Q47" s="69"/>
    </row>
    <row r="48" spans="1:19" x14ac:dyDescent="0.15">
      <c r="A48" s="46"/>
      <c r="B48" s="46"/>
      <c r="C48" s="46"/>
      <c r="D48" s="46"/>
      <c r="E48" s="46"/>
      <c r="F48" s="46"/>
      <c r="G48" s="46"/>
      <c r="H48" s="46"/>
      <c r="I48" s="46"/>
      <c r="J48" s="68"/>
      <c r="K48" s="45"/>
      <c r="L48" s="45"/>
      <c r="M48" s="69"/>
      <c r="N48" s="68"/>
      <c r="O48" s="45"/>
      <c r="P48" s="45"/>
      <c r="Q48" s="69"/>
    </row>
    <row r="49" spans="1:17" x14ac:dyDescent="0.15">
      <c r="A49" s="46"/>
      <c r="B49" s="46"/>
      <c r="C49" s="46"/>
      <c r="D49" s="46"/>
      <c r="E49" s="46"/>
      <c r="F49" s="46"/>
      <c r="G49" s="46"/>
      <c r="H49" s="46"/>
      <c r="I49" s="46"/>
      <c r="J49" s="68"/>
      <c r="K49" s="45"/>
      <c r="L49" s="45"/>
      <c r="M49" s="69"/>
      <c r="N49" s="68"/>
      <c r="O49" s="45"/>
      <c r="P49" s="45"/>
      <c r="Q49" s="69"/>
    </row>
    <row r="50" spans="1:17" x14ac:dyDescent="0.15">
      <c r="A50" s="46"/>
      <c r="B50" s="46"/>
      <c r="C50" s="46"/>
      <c r="D50" s="46"/>
      <c r="E50" s="46"/>
      <c r="F50" s="46"/>
      <c r="G50" s="46"/>
      <c r="H50" s="46"/>
      <c r="I50" s="46"/>
      <c r="J50" s="68"/>
      <c r="K50" s="45"/>
      <c r="L50" s="45"/>
      <c r="M50" s="69"/>
      <c r="N50" s="68"/>
      <c r="O50" s="45"/>
      <c r="P50" s="45"/>
      <c r="Q50" s="69"/>
    </row>
    <row r="51" spans="1:17" x14ac:dyDescent="0.15">
      <c r="A51" s="46"/>
      <c r="B51" s="46"/>
      <c r="C51" s="46"/>
      <c r="D51" s="46"/>
      <c r="E51" s="46"/>
      <c r="F51" s="46"/>
      <c r="G51" s="46"/>
      <c r="H51" s="46"/>
      <c r="I51" s="46"/>
      <c r="J51" s="68"/>
      <c r="K51" s="45"/>
      <c r="L51" s="45"/>
      <c r="M51" s="69"/>
      <c r="N51" s="68"/>
      <c r="O51" s="45"/>
      <c r="P51" s="45"/>
      <c r="Q51" s="69"/>
    </row>
    <row r="52" spans="1:17" x14ac:dyDescent="0.15">
      <c r="A52" s="46"/>
      <c r="B52" s="46"/>
      <c r="C52" s="46"/>
      <c r="D52" s="46"/>
      <c r="E52" s="46"/>
      <c r="F52" s="46"/>
      <c r="G52" s="46"/>
      <c r="H52" s="46"/>
      <c r="I52" s="46"/>
      <c r="J52" s="68"/>
      <c r="K52" s="45"/>
      <c r="L52" s="45"/>
      <c r="M52" s="69"/>
      <c r="N52" s="68"/>
      <c r="O52" s="45"/>
      <c r="P52" s="45"/>
      <c r="Q52" s="69"/>
    </row>
    <row r="53" spans="1:17" x14ac:dyDescent="0.15">
      <c r="A53" s="46"/>
      <c r="B53" s="46"/>
      <c r="C53" s="46"/>
      <c r="D53" s="46"/>
      <c r="E53" s="46"/>
      <c r="F53" s="46"/>
      <c r="G53" s="46"/>
      <c r="H53" s="46"/>
      <c r="I53" s="46"/>
      <c r="J53" s="68"/>
      <c r="K53" s="45"/>
      <c r="L53" s="45"/>
      <c r="M53" s="69"/>
      <c r="N53" s="68"/>
      <c r="O53" s="45"/>
      <c r="P53" s="45"/>
      <c r="Q53" s="69"/>
    </row>
    <row r="54" spans="1:17" x14ac:dyDescent="0.15">
      <c r="A54" s="46"/>
      <c r="B54" s="46"/>
      <c r="C54" s="46"/>
      <c r="D54" s="46"/>
      <c r="E54" s="46"/>
      <c r="F54" s="46"/>
      <c r="G54" s="46"/>
      <c r="H54" s="46"/>
      <c r="I54" s="46"/>
      <c r="J54" s="68"/>
      <c r="K54" s="45"/>
      <c r="L54" s="45"/>
      <c r="M54" s="69"/>
      <c r="N54" s="68"/>
      <c r="O54" s="45"/>
      <c r="P54" s="45"/>
      <c r="Q54" s="69"/>
    </row>
    <row r="55" spans="1:17" x14ac:dyDescent="0.15">
      <c r="A55" s="46"/>
      <c r="B55" s="46"/>
      <c r="C55" s="46"/>
      <c r="D55" s="46"/>
      <c r="E55" s="46"/>
      <c r="F55" s="46"/>
      <c r="G55" s="46"/>
      <c r="H55" s="46"/>
      <c r="I55" s="46"/>
      <c r="J55" s="68"/>
      <c r="K55" s="45"/>
      <c r="L55" s="45"/>
      <c r="M55" s="69"/>
      <c r="N55" s="68"/>
      <c r="O55" s="45"/>
      <c r="P55" s="45"/>
      <c r="Q55" s="69"/>
    </row>
    <row r="56" spans="1:17" x14ac:dyDescent="0.15">
      <c r="A56" s="46"/>
      <c r="B56" s="46"/>
      <c r="C56" s="46"/>
      <c r="D56" s="46"/>
      <c r="E56" s="46"/>
      <c r="F56" s="46"/>
      <c r="G56" s="46"/>
      <c r="H56" s="46"/>
      <c r="I56" s="46"/>
      <c r="J56" s="68"/>
      <c r="K56" s="45"/>
      <c r="L56" s="45"/>
      <c r="M56" s="69"/>
      <c r="N56" s="68"/>
      <c r="O56" s="45"/>
      <c r="P56" s="45"/>
      <c r="Q56" s="69"/>
    </row>
    <row r="57" spans="1:17" x14ac:dyDescent="0.15">
      <c r="A57" s="46"/>
      <c r="B57" s="46"/>
      <c r="C57" s="46"/>
      <c r="D57" s="46"/>
      <c r="E57" s="46"/>
      <c r="F57" s="46"/>
      <c r="G57" s="46"/>
      <c r="H57" s="46"/>
      <c r="I57" s="46"/>
      <c r="J57" s="68"/>
      <c r="K57" s="45"/>
      <c r="L57" s="45"/>
      <c r="M57" s="69"/>
      <c r="N57" s="68"/>
      <c r="O57" s="45"/>
      <c r="P57" s="45"/>
      <c r="Q57" s="69"/>
    </row>
    <row r="58" spans="1:17" x14ac:dyDescent="0.15">
      <c r="A58" s="46"/>
      <c r="B58" s="46"/>
      <c r="C58" s="46"/>
      <c r="D58" s="46"/>
      <c r="E58" s="46"/>
      <c r="F58" s="46"/>
      <c r="G58" s="46"/>
      <c r="H58" s="46"/>
      <c r="I58" s="46"/>
      <c r="J58" s="68"/>
      <c r="K58" s="45"/>
      <c r="L58" s="45"/>
      <c r="M58" s="69"/>
      <c r="N58" s="68"/>
      <c r="O58" s="45"/>
      <c r="P58" s="45"/>
      <c r="Q58" s="69"/>
    </row>
    <row r="59" spans="1:17" x14ac:dyDescent="0.15">
      <c r="A59" s="46"/>
      <c r="B59" s="46"/>
      <c r="C59" s="46"/>
      <c r="D59" s="46"/>
      <c r="E59" s="46"/>
      <c r="F59" s="46"/>
      <c r="G59" s="46"/>
      <c r="H59" s="46"/>
      <c r="I59" s="46"/>
      <c r="J59" s="68"/>
      <c r="K59" s="45"/>
      <c r="L59" s="45"/>
      <c r="M59" s="69"/>
      <c r="N59" s="68"/>
      <c r="O59" s="45"/>
      <c r="P59" s="45"/>
      <c r="Q59" s="69"/>
    </row>
    <row r="60" spans="1:17" x14ac:dyDescent="0.15">
      <c r="A60" s="46"/>
      <c r="B60" s="46"/>
      <c r="C60" s="46"/>
      <c r="D60" s="46"/>
      <c r="E60" s="46"/>
      <c r="F60" s="46"/>
      <c r="G60" s="46"/>
      <c r="H60" s="46"/>
      <c r="I60" s="46"/>
      <c r="J60" s="68"/>
      <c r="K60" s="45"/>
      <c r="L60" s="45"/>
      <c r="M60" s="69"/>
      <c r="N60" s="68"/>
      <c r="O60" s="45"/>
      <c r="P60" s="45"/>
      <c r="Q60" s="69"/>
    </row>
    <row r="61" spans="1:17" x14ac:dyDescent="0.15">
      <c r="A61" s="46"/>
      <c r="B61" s="46"/>
      <c r="C61" s="46"/>
      <c r="D61" s="46"/>
      <c r="E61" s="46"/>
      <c r="F61" s="46"/>
      <c r="G61" s="46"/>
      <c r="H61" s="46"/>
      <c r="I61" s="46"/>
      <c r="J61" s="68"/>
      <c r="K61" s="45"/>
      <c r="L61" s="45"/>
      <c r="M61" s="69"/>
      <c r="N61" s="68"/>
      <c r="O61" s="45"/>
      <c r="P61" s="45"/>
      <c r="Q61" s="69"/>
    </row>
    <row r="62" spans="1:17" x14ac:dyDescent="0.15">
      <c r="A62" s="46"/>
      <c r="B62" s="46"/>
      <c r="C62" s="46"/>
      <c r="D62" s="46"/>
      <c r="E62" s="46"/>
      <c r="F62" s="46"/>
      <c r="G62" s="46"/>
      <c r="H62" s="46"/>
      <c r="I62" s="46"/>
      <c r="J62" s="68"/>
      <c r="K62" s="45"/>
      <c r="L62" s="45"/>
      <c r="M62" s="69"/>
      <c r="N62" s="68"/>
      <c r="O62" s="45"/>
      <c r="P62" s="45"/>
      <c r="Q62" s="69"/>
    </row>
    <row r="63" spans="1:17" x14ac:dyDescent="0.15">
      <c r="A63" s="46"/>
      <c r="B63" s="46"/>
      <c r="C63" s="46"/>
      <c r="D63" s="46"/>
      <c r="E63" s="46"/>
      <c r="F63" s="46"/>
      <c r="G63" s="46"/>
      <c r="H63" s="46"/>
      <c r="I63" s="46"/>
      <c r="J63" s="68"/>
      <c r="K63" s="45"/>
      <c r="L63" s="45"/>
      <c r="M63" s="69"/>
      <c r="N63" s="68"/>
      <c r="O63" s="45"/>
      <c r="P63" s="45"/>
      <c r="Q63" s="69"/>
    </row>
    <row r="64" spans="1:17" x14ac:dyDescent="0.15">
      <c r="A64" s="46"/>
      <c r="B64" s="46"/>
      <c r="C64" s="46"/>
      <c r="D64" s="46"/>
      <c r="E64" s="46"/>
      <c r="F64" s="46"/>
      <c r="G64" s="46"/>
      <c r="H64" s="46"/>
      <c r="I64" s="46"/>
      <c r="J64" s="68"/>
      <c r="K64" s="45"/>
      <c r="L64" s="45"/>
      <c r="M64" s="69"/>
      <c r="N64" s="68"/>
      <c r="O64" s="45"/>
      <c r="P64" s="45"/>
      <c r="Q64" s="69"/>
    </row>
    <row r="65" spans="1:19" x14ac:dyDescent="0.15">
      <c r="A65" s="46"/>
      <c r="B65" s="46"/>
      <c r="C65" s="46"/>
      <c r="D65" s="46"/>
      <c r="E65" s="46"/>
      <c r="F65" s="46"/>
      <c r="G65" s="46"/>
      <c r="H65" s="46"/>
      <c r="I65" s="46"/>
      <c r="J65" s="68"/>
      <c r="K65" s="45"/>
      <c r="L65" s="45"/>
      <c r="M65" s="69"/>
      <c r="N65" s="68"/>
      <c r="O65" s="45"/>
      <c r="P65" s="45"/>
      <c r="Q65" s="69"/>
    </row>
    <row r="66" spans="1:19" x14ac:dyDescent="0.15">
      <c r="A66" s="46"/>
      <c r="B66" s="46"/>
      <c r="C66" s="46"/>
      <c r="D66" s="46"/>
      <c r="E66" s="46"/>
      <c r="F66" s="46"/>
      <c r="G66" s="46"/>
      <c r="H66" s="46"/>
      <c r="I66" s="46"/>
      <c r="J66" s="68"/>
      <c r="K66" s="45"/>
      <c r="L66" s="45"/>
      <c r="M66" s="69"/>
      <c r="N66" s="68"/>
      <c r="O66" s="45"/>
      <c r="P66" s="45"/>
      <c r="Q66" s="69"/>
    </row>
    <row r="67" spans="1:19" x14ac:dyDescent="0.15">
      <c r="A67" s="46"/>
      <c r="B67" s="46"/>
      <c r="C67" s="46"/>
      <c r="D67" s="46"/>
      <c r="E67" s="46"/>
      <c r="F67" s="46"/>
      <c r="G67" s="46"/>
      <c r="H67" s="46"/>
      <c r="I67" s="46"/>
      <c r="J67" s="68"/>
      <c r="K67" s="45"/>
      <c r="L67" s="45"/>
      <c r="M67" s="69"/>
      <c r="N67" s="68"/>
      <c r="O67" s="45"/>
      <c r="P67" s="45"/>
      <c r="Q67" s="69"/>
    </row>
    <row r="68" spans="1:19" x14ac:dyDescent="0.15">
      <c r="A68" s="46"/>
      <c r="B68" s="46"/>
      <c r="C68" s="46"/>
      <c r="D68" s="46"/>
      <c r="E68" s="46"/>
      <c r="F68" s="46"/>
      <c r="G68" s="46"/>
      <c r="H68" s="46"/>
      <c r="I68" s="46"/>
      <c r="J68" s="68"/>
      <c r="K68" s="45"/>
      <c r="L68" s="45"/>
      <c r="M68" s="69"/>
      <c r="N68" s="68"/>
      <c r="O68" s="45"/>
      <c r="P68" s="45"/>
      <c r="Q68" s="69"/>
    </row>
    <row r="69" spans="1:19" x14ac:dyDescent="0.15">
      <c r="A69" s="46"/>
      <c r="B69" s="46"/>
      <c r="C69" s="46"/>
      <c r="D69" s="46"/>
      <c r="E69" s="46"/>
      <c r="F69" s="46"/>
      <c r="G69" s="46"/>
      <c r="H69" s="46"/>
      <c r="I69" s="46"/>
      <c r="J69" s="68"/>
      <c r="K69" s="45"/>
      <c r="L69" s="45"/>
      <c r="M69" s="69"/>
      <c r="N69" s="68"/>
      <c r="O69" s="45"/>
      <c r="P69" s="45"/>
      <c r="Q69" s="69"/>
    </row>
    <row r="70" spans="1:19" x14ac:dyDescent="0.15">
      <c r="A70" s="46"/>
      <c r="B70" s="46"/>
      <c r="C70" s="46"/>
      <c r="D70" s="46"/>
      <c r="E70" s="46"/>
      <c r="F70" s="46"/>
      <c r="G70" s="46"/>
      <c r="H70" s="46"/>
      <c r="I70" s="46"/>
      <c r="J70" s="68"/>
      <c r="K70" s="45"/>
      <c r="L70" s="45"/>
      <c r="M70" s="69"/>
      <c r="N70" s="68"/>
      <c r="O70" s="45"/>
      <c r="P70" s="45"/>
      <c r="Q70" s="69"/>
    </row>
    <row r="71" spans="1:19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68"/>
      <c r="K71" s="45"/>
      <c r="L71" s="45"/>
      <c r="M71" s="69"/>
      <c r="N71" s="68"/>
      <c r="O71" s="45"/>
      <c r="P71" s="45"/>
      <c r="Q71" s="69"/>
    </row>
    <row r="72" spans="1:19" x14ac:dyDescent="0.15">
      <c r="A72" s="46"/>
      <c r="B72" s="46"/>
      <c r="C72" s="46"/>
      <c r="D72" s="46"/>
      <c r="E72" s="46"/>
      <c r="F72" s="46"/>
      <c r="G72" s="46"/>
      <c r="H72" s="46"/>
      <c r="I72" s="46"/>
      <c r="J72" s="68"/>
      <c r="K72" s="45"/>
      <c r="L72" s="45"/>
      <c r="M72" s="69"/>
      <c r="N72" s="68"/>
      <c r="O72" s="45"/>
      <c r="P72" s="45"/>
      <c r="Q72" s="69"/>
    </row>
    <row r="73" spans="1:19" x14ac:dyDescent="0.15">
      <c r="A73" s="46"/>
      <c r="B73" s="46"/>
      <c r="C73" s="46"/>
      <c r="D73" s="46"/>
      <c r="E73" s="46"/>
      <c r="F73" s="46"/>
      <c r="G73" s="46"/>
      <c r="H73" s="46"/>
      <c r="I73" s="46"/>
      <c r="J73" s="68"/>
      <c r="K73" s="45"/>
      <c r="L73" s="45"/>
      <c r="M73" s="69"/>
      <c r="N73" s="68"/>
      <c r="O73" s="45"/>
      <c r="P73" s="45"/>
      <c r="Q73" s="69"/>
    </row>
    <row r="74" spans="1:19" x14ac:dyDescent="0.15">
      <c r="A74" s="46"/>
      <c r="B74" s="46"/>
      <c r="C74" s="46"/>
      <c r="D74" s="46"/>
      <c r="E74" s="46"/>
      <c r="F74" s="46"/>
      <c r="G74" s="46"/>
      <c r="H74" s="46"/>
      <c r="I74" s="46"/>
      <c r="J74" s="68"/>
      <c r="K74" s="45"/>
      <c r="L74" s="45"/>
      <c r="M74" s="69"/>
      <c r="N74" s="68"/>
      <c r="O74" s="45"/>
      <c r="P74" s="45"/>
      <c r="Q74" s="69"/>
    </row>
    <row r="75" spans="1:19" ht="11.25" thickBot="1" x14ac:dyDescent="0.2">
      <c r="A75" s="70"/>
      <c r="B75" s="70"/>
      <c r="C75" s="70"/>
      <c r="D75" s="70"/>
      <c r="E75" s="70"/>
      <c r="F75" s="70"/>
      <c r="G75" s="70"/>
      <c r="H75" s="70"/>
      <c r="I75" s="46"/>
      <c r="K75" s="46"/>
      <c r="L75" s="46"/>
      <c r="M75" s="71"/>
      <c r="O75" s="46"/>
      <c r="P75" s="46"/>
      <c r="Q75" s="71"/>
    </row>
    <row r="76" spans="1:19" ht="3" customHeight="1" thickBot="1" x14ac:dyDescent="0.2">
      <c r="A76" s="72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4"/>
      <c r="S76" s="74"/>
    </row>
    <row r="77" spans="1:19" s="10" customFormat="1" ht="14.25" customHeight="1" x14ac:dyDescent="0.2">
      <c r="A77" s="75" t="s">
        <v>50</v>
      </c>
      <c r="B77" s="76" t="s">
        <v>51</v>
      </c>
      <c r="C77" s="3"/>
      <c r="D77" s="3"/>
      <c r="E77" s="3"/>
      <c r="F77" s="3"/>
      <c r="G77" s="3"/>
      <c r="H77" s="3"/>
      <c r="I77" s="3"/>
      <c r="J77" s="3"/>
      <c r="K77" s="68"/>
      <c r="L77" s="75"/>
      <c r="M77" s="75"/>
      <c r="N77" s="75"/>
      <c r="O77" s="75"/>
      <c r="P77" s="75"/>
      <c r="Q77" s="75"/>
      <c r="R77" s="75"/>
      <c r="S77" s="75"/>
    </row>
    <row r="78" spans="1:19" ht="12.75" x14ac:dyDescent="0.2">
      <c r="A78" s="77"/>
      <c r="B78" s="76" t="s">
        <v>52</v>
      </c>
    </row>
    <row r="79" spans="1:19" ht="13.5" x14ac:dyDescent="0.25">
      <c r="A79" s="78" t="s">
        <v>53</v>
      </c>
      <c r="K79" s="68"/>
    </row>
    <row r="80" spans="1:19" x14ac:dyDescent="0.15">
      <c r="K80" s="68"/>
    </row>
  </sheetData>
  <mergeCells count="20">
    <mergeCell ref="S8:S10"/>
    <mergeCell ref="N8:Q8"/>
    <mergeCell ref="R8:R10"/>
    <mergeCell ref="N9:N10"/>
    <mergeCell ref="O9:Q9"/>
    <mergeCell ref="I1:S1"/>
    <mergeCell ref="I2:S2"/>
    <mergeCell ref="I3:S3"/>
    <mergeCell ref="I4:S4"/>
    <mergeCell ref="I6:S6"/>
    <mergeCell ref="K9:M9"/>
    <mergeCell ref="I8:I10"/>
    <mergeCell ref="J8:M8"/>
    <mergeCell ref="A8:G8"/>
    <mergeCell ref="A14:E14"/>
    <mergeCell ref="A17:E17"/>
    <mergeCell ref="A20:E20"/>
    <mergeCell ref="A10:E10"/>
    <mergeCell ref="A12:E12"/>
    <mergeCell ref="J9:J10"/>
  </mergeCells>
  <printOptions horizontalCentered="1"/>
  <pageMargins left="0.39370078740157483" right="0.39370078740157483" top="0.39370078740157483" bottom="0.39370078740157483" header="0" footer="0"/>
  <pageSetup scale="6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36</vt:i4>
      </vt:variant>
    </vt:vector>
  </HeadingPairs>
  <TitlesOfParts>
    <vt:vector size="36" baseType="lpstr">
      <vt:lpstr>ModsEnAtención</vt:lpstr>
      <vt:lpstr>EVIDENCIAS POR MODALIDAD</vt:lpstr>
      <vt:lpstr>EXÁMENES POR MODALIDAD</vt:lpstr>
      <vt:lpstr>NACIONAL</vt:lpstr>
      <vt:lpstr>AGS</vt:lpstr>
      <vt:lpstr>BC</vt:lpstr>
      <vt:lpstr>BCS</vt:lpstr>
      <vt:lpstr>CAMP</vt:lpstr>
      <vt:lpstr>COAH</vt:lpstr>
      <vt:lpstr>COL</vt:lpstr>
      <vt:lpstr>CHIS</vt:lpstr>
      <vt:lpstr>CHIH</vt:lpstr>
      <vt:lpstr>DF</vt:lpstr>
      <vt:lpstr>DGO</vt:lpstr>
      <vt:lpstr>GTO</vt:lpstr>
      <vt:lpstr>GRO</vt:lpstr>
      <vt:lpstr>HGO</vt:lpstr>
      <vt:lpstr>JAL</vt:lpstr>
      <vt:lpstr>MEX</vt:lpstr>
      <vt:lpstr>MICH</vt:lpstr>
      <vt:lpstr>MOR</vt:lpstr>
      <vt:lpstr>NAY</vt:lpstr>
      <vt:lpstr>NL</vt:lpstr>
      <vt:lpstr>OAX</vt:lpstr>
      <vt:lpstr>PUE</vt:lpstr>
      <vt:lpstr>QRO</vt:lpstr>
      <vt:lpstr>QROO</vt:lpstr>
      <vt:lpstr>SLP</vt:lpstr>
      <vt:lpstr>SIN</vt:lpstr>
      <vt:lpstr>SON</vt:lpstr>
      <vt:lpstr>TAB</vt:lpstr>
      <vt:lpstr>TAMPS</vt:lpstr>
      <vt:lpstr>TLAX</vt:lpstr>
      <vt:lpstr>VER</vt:lpstr>
      <vt:lpstr>YUC</vt:lpstr>
      <vt:lpstr>ZAC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Rquintanillad</dc:creator>
  <cp:lastModifiedBy>Jose Filiberto Herrera Curiel</cp:lastModifiedBy>
  <dcterms:created xsi:type="dcterms:W3CDTF">2015-09-10T16:52:53Z</dcterms:created>
  <dcterms:modified xsi:type="dcterms:W3CDTF">2015-09-22T21:04:56Z</dcterms:modified>
</cp:coreProperties>
</file>